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"/>
    </mc:Choice>
  </mc:AlternateContent>
  <bookViews>
    <workbookView xWindow="-108" yWindow="-108" windowWidth="22332" windowHeight="12048" tabRatio="575" activeTab="6"/>
  </bookViews>
  <sheets>
    <sheet name="A服務量" sheetId="1" r:id="rId1"/>
    <sheet name="服務量分析" sheetId="3" r:id="rId2"/>
    <sheet name="時效" sheetId="6" r:id="rId3"/>
    <sheet name="時效分析" sheetId="7" r:id="rId4"/>
    <sheet name="資源轉介" sheetId="5" r:id="rId5"/>
    <sheet name="訪視情況" sheetId="10" r:id="rId6"/>
    <sheet name="BD03服務量" sheetId="9" r:id="rId7"/>
    <sheet name="服務單位全名縮寫對照" sheetId="2" r:id="rId8"/>
  </sheets>
  <definedNames>
    <definedName name="_xlnm._FilterDatabase" localSheetId="4" hidden="1">資源轉介!$A$2:$P$2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9" l="1"/>
  <c r="C13" i="9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9" i="1"/>
  <c r="AX22" i="6"/>
  <c r="CI10" i="6" l="1"/>
  <c r="D16" i="5"/>
  <c r="E16" i="5"/>
  <c r="F16" i="5"/>
  <c r="G16" i="5"/>
  <c r="H16" i="5"/>
  <c r="I16" i="5"/>
  <c r="J16" i="5"/>
  <c r="K16" i="5"/>
  <c r="L16" i="5"/>
  <c r="M16" i="5"/>
  <c r="N16" i="5"/>
  <c r="C16" i="5"/>
  <c r="BS14" i="6" l="1"/>
  <c r="O4" i="5"/>
  <c r="O5" i="5"/>
  <c r="O6" i="5"/>
  <c r="O7" i="5"/>
  <c r="O8" i="5"/>
  <c r="O9" i="5"/>
  <c r="O10" i="5"/>
  <c r="O11" i="5"/>
  <c r="O12" i="5"/>
  <c r="O13" i="5"/>
  <c r="O14" i="5"/>
  <c r="O15" i="5"/>
  <c r="O3" i="5"/>
  <c r="C10" i="1"/>
  <c r="C13" i="1"/>
  <c r="C18" i="1"/>
  <c r="C19" i="1"/>
  <c r="C20" i="1"/>
  <c r="C21" i="1"/>
  <c r="C23" i="1"/>
  <c r="C27" i="1"/>
  <c r="C29" i="1"/>
  <c r="C30" i="1"/>
  <c r="C9" i="1"/>
  <c r="D10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9" i="1"/>
  <c r="C12" i="1"/>
  <c r="C16" i="1"/>
  <c r="C24" i="1"/>
  <c r="C26" i="1"/>
  <c r="D7" i="10"/>
  <c r="T31" i="10"/>
  <c r="C36" i="10" s="1"/>
  <c r="U31" i="10"/>
  <c r="D36" i="10" s="1"/>
  <c r="V31" i="10"/>
  <c r="H36" i="10" s="1"/>
  <c r="W31" i="10"/>
  <c r="I36" i="10" s="1"/>
  <c r="X31" i="10"/>
  <c r="M36" i="10" s="1"/>
  <c r="Y31" i="10"/>
  <c r="N36" i="10" s="1"/>
  <c r="Z31" i="10"/>
  <c r="O36" i="10" s="1"/>
  <c r="AA31" i="10"/>
  <c r="C37" i="10" s="1"/>
  <c r="AB31" i="10"/>
  <c r="D37" i="10" s="1"/>
  <c r="AC31" i="10"/>
  <c r="H37" i="10" s="1"/>
  <c r="AD31" i="10"/>
  <c r="I37" i="10" s="1"/>
  <c r="AE31" i="10"/>
  <c r="M37" i="10" s="1"/>
  <c r="AF31" i="10"/>
  <c r="N37" i="10" s="1"/>
  <c r="AG31" i="10"/>
  <c r="O37" i="10" s="1"/>
  <c r="AH31" i="10"/>
  <c r="C38" i="10" s="1"/>
  <c r="AI31" i="10"/>
  <c r="D38" i="10" s="1"/>
  <c r="AJ31" i="10"/>
  <c r="H38" i="10" s="1"/>
  <c r="AK31" i="10"/>
  <c r="I38" i="10" s="1"/>
  <c r="AL31" i="10"/>
  <c r="M38" i="10" s="1"/>
  <c r="AM31" i="10"/>
  <c r="N38" i="10" s="1"/>
  <c r="AN31" i="10"/>
  <c r="O38" i="10" s="1"/>
  <c r="AO31" i="10"/>
  <c r="C39" i="10" s="1"/>
  <c r="AP31" i="10"/>
  <c r="D39" i="10" s="1"/>
  <c r="AQ31" i="10"/>
  <c r="H39" i="10" s="1"/>
  <c r="AR31" i="10"/>
  <c r="I39" i="10" s="1"/>
  <c r="AS31" i="10"/>
  <c r="M39" i="10" s="1"/>
  <c r="AT31" i="10"/>
  <c r="N39" i="10" s="1"/>
  <c r="AU31" i="10"/>
  <c r="O39" i="10" s="1"/>
  <c r="AV31" i="10"/>
  <c r="C40" i="10" s="1"/>
  <c r="AW31" i="10"/>
  <c r="D40" i="10" s="1"/>
  <c r="AX31" i="10"/>
  <c r="H40" i="10" s="1"/>
  <c r="AY31" i="10"/>
  <c r="I40" i="10" s="1"/>
  <c r="AZ31" i="10"/>
  <c r="M40" i="10" s="1"/>
  <c r="BA31" i="10"/>
  <c r="N40" i="10" s="1"/>
  <c r="BB31" i="10"/>
  <c r="O40" i="10" s="1"/>
  <c r="BC31" i="10"/>
  <c r="C41" i="10" s="1"/>
  <c r="BD31" i="10"/>
  <c r="D41" i="10" s="1"/>
  <c r="BE31" i="10"/>
  <c r="H41" i="10" s="1"/>
  <c r="BF31" i="10"/>
  <c r="I41" i="10" s="1"/>
  <c r="BG31" i="10"/>
  <c r="M41" i="10" s="1"/>
  <c r="BH31" i="10"/>
  <c r="N41" i="10" s="1"/>
  <c r="BI31" i="10"/>
  <c r="O41" i="10" s="1"/>
  <c r="BJ31" i="10"/>
  <c r="C42" i="10" s="1"/>
  <c r="BK31" i="10"/>
  <c r="D42" i="10" s="1"/>
  <c r="BL31" i="10"/>
  <c r="H42" i="10" s="1"/>
  <c r="BM31" i="10"/>
  <c r="I42" i="10" s="1"/>
  <c r="BN31" i="10"/>
  <c r="M42" i="10" s="1"/>
  <c r="BO31" i="10"/>
  <c r="N42" i="10" s="1"/>
  <c r="BP31" i="10"/>
  <c r="O42" i="10" s="1"/>
  <c r="BQ31" i="10"/>
  <c r="C43" i="10" s="1"/>
  <c r="BR31" i="10"/>
  <c r="D43" i="10" s="1"/>
  <c r="BS31" i="10"/>
  <c r="H43" i="10" s="1"/>
  <c r="BT31" i="10"/>
  <c r="I43" i="10" s="1"/>
  <c r="BU31" i="10"/>
  <c r="M43" i="10" s="1"/>
  <c r="BV31" i="10"/>
  <c r="N43" i="10" s="1"/>
  <c r="BW31" i="10"/>
  <c r="O43" i="10" s="1"/>
  <c r="BX31" i="10"/>
  <c r="C44" i="10" s="1"/>
  <c r="BY31" i="10"/>
  <c r="D44" i="10" s="1"/>
  <c r="BZ31" i="10"/>
  <c r="H44" i="10" s="1"/>
  <c r="CA31" i="10"/>
  <c r="I44" i="10" s="1"/>
  <c r="CB31" i="10"/>
  <c r="M44" i="10" s="1"/>
  <c r="CC31" i="10"/>
  <c r="N44" i="10" s="1"/>
  <c r="CD31" i="10"/>
  <c r="O44" i="10" s="1"/>
  <c r="CE31" i="10"/>
  <c r="C45" i="10" s="1"/>
  <c r="CF31" i="10"/>
  <c r="D45" i="10" s="1"/>
  <c r="CG31" i="10"/>
  <c r="H45" i="10" s="1"/>
  <c r="CH31" i="10"/>
  <c r="I45" i="10" s="1"/>
  <c r="CI31" i="10"/>
  <c r="M45" i="10" s="1"/>
  <c r="CJ31" i="10"/>
  <c r="N45" i="10" s="1"/>
  <c r="CK31" i="10"/>
  <c r="O45" i="10" s="1"/>
  <c r="CL31" i="10"/>
  <c r="C46" i="10" s="1"/>
  <c r="CM31" i="10"/>
  <c r="D46" i="10" s="1"/>
  <c r="CN31" i="10"/>
  <c r="H46" i="10" s="1"/>
  <c r="CO31" i="10"/>
  <c r="I46" i="10" s="1"/>
  <c r="CP31" i="10"/>
  <c r="M46" i="10" s="1"/>
  <c r="CQ31" i="10"/>
  <c r="N46" i="10" s="1"/>
  <c r="CR31" i="10"/>
  <c r="O46" i="10" s="1"/>
  <c r="CS31" i="10"/>
  <c r="C47" i="10" s="1"/>
  <c r="CT31" i="10"/>
  <c r="D47" i="10" s="1"/>
  <c r="CU31" i="10"/>
  <c r="H47" i="10" s="1"/>
  <c r="CV31" i="10"/>
  <c r="I47" i="10" s="1"/>
  <c r="CW31" i="10"/>
  <c r="M47" i="10" s="1"/>
  <c r="CX31" i="10"/>
  <c r="N47" i="10" s="1"/>
  <c r="CY31" i="10"/>
  <c r="O47" i="10" s="1"/>
  <c r="C5" i="10"/>
  <c r="C6" i="10"/>
  <c r="D6" i="10"/>
  <c r="H6" i="10"/>
  <c r="I6" i="10"/>
  <c r="M6" i="10"/>
  <c r="N6" i="10"/>
  <c r="O6" i="10"/>
  <c r="C7" i="10"/>
  <c r="H7" i="10"/>
  <c r="I7" i="10"/>
  <c r="M7" i="10"/>
  <c r="N7" i="10"/>
  <c r="O7" i="10"/>
  <c r="C8" i="10"/>
  <c r="D8" i="10"/>
  <c r="H8" i="10"/>
  <c r="I8" i="10"/>
  <c r="M8" i="10"/>
  <c r="N8" i="10"/>
  <c r="O8" i="10"/>
  <c r="C9" i="10"/>
  <c r="D9" i="10"/>
  <c r="H9" i="10"/>
  <c r="I9" i="10"/>
  <c r="M9" i="10"/>
  <c r="N9" i="10"/>
  <c r="O9" i="10"/>
  <c r="C10" i="10"/>
  <c r="D10" i="10"/>
  <c r="H10" i="10"/>
  <c r="I10" i="10"/>
  <c r="M10" i="10"/>
  <c r="N10" i="10"/>
  <c r="O10" i="10"/>
  <c r="C11" i="10"/>
  <c r="D11" i="10"/>
  <c r="H11" i="10"/>
  <c r="I11" i="10"/>
  <c r="M11" i="10"/>
  <c r="N11" i="10"/>
  <c r="O11" i="10"/>
  <c r="C12" i="10"/>
  <c r="D12" i="10"/>
  <c r="H12" i="10"/>
  <c r="I12" i="10"/>
  <c r="M12" i="10"/>
  <c r="N12" i="10"/>
  <c r="O12" i="10"/>
  <c r="C13" i="10"/>
  <c r="D13" i="10"/>
  <c r="H13" i="10"/>
  <c r="I13" i="10"/>
  <c r="M13" i="10"/>
  <c r="N13" i="10"/>
  <c r="O13" i="10"/>
  <c r="C14" i="10"/>
  <c r="D14" i="10"/>
  <c r="H14" i="10"/>
  <c r="I14" i="10"/>
  <c r="M14" i="10"/>
  <c r="N14" i="10"/>
  <c r="O14" i="10"/>
  <c r="C15" i="10"/>
  <c r="D15" i="10"/>
  <c r="H15" i="10"/>
  <c r="I15" i="10"/>
  <c r="M15" i="10"/>
  <c r="N15" i="10"/>
  <c r="O15" i="10"/>
  <c r="C16" i="10"/>
  <c r="D16" i="10"/>
  <c r="H16" i="10"/>
  <c r="I16" i="10"/>
  <c r="M16" i="10"/>
  <c r="N16" i="10"/>
  <c r="O16" i="10"/>
  <c r="C17" i="10"/>
  <c r="D17" i="10"/>
  <c r="H17" i="10"/>
  <c r="I17" i="10"/>
  <c r="M17" i="10"/>
  <c r="N17" i="10"/>
  <c r="O17" i="10"/>
  <c r="C18" i="10"/>
  <c r="D18" i="10"/>
  <c r="H18" i="10"/>
  <c r="I18" i="10"/>
  <c r="M18" i="10"/>
  <c r="N18" i="10"/>
  <c r="O18" i="10"/>
  <c r="C19" i="10"/>
  <c r="D19" i="10"/>
  <c r="H19" i="10"/>
  <c r="I19" i="10"/>
  <c r="M19" i="10"/>
  <c r="N19" i="10"/>
  <c r="O19" i="10"/>
  <c r="C20" i="10"/>
  <c r="D20" i="10"/>
  <c r="H20" i="10"/>
  <c r="I20" i="10"/>
  <c r="M20" i="10"/>
  <c r="N20" i="10"/>
  <c r="O20" i="10"/>
  <c r="C21" i="10"/>
  <c r="D21" i="10"/>
  <c r="H21" i="10"/>
  <c r="I21" i="10"/>
  <c r="M21" i="10"/>
  <c r="N21" i="10"/>
  <c r="O21" i="10"/>
  <c r="C22" i="10"/>
  <c r="D22" i="10"/>
  <c r="H22" i="10"/>
  <c r="I22" i="10"/>
  <c r="M22" i="10"/>
  <c r="N22" i="10"/>
  <c r="O22" i="10"/>
  <c r="C23" i="10"/>
  <c r="D23" i="10"/>
  <c r="H23" i="10"/>
  <c r="I23" i="10"/>
  <c r="M23" i="10"/>
  <c r="N23" i="10"/>
  <c r="O23" i="10"/>
  <c r="C24" i="10"/>
  <c r="D24" i="10"/>
  <c r="H24" i="10"/>
  <c r="I24" i="10"/>
  <c r="M24" i="10"/>
  <c r="N24" i="10"/>
  <c r="O24" i="10"/>
  <c r="C25" i="10"/>
  <c r="D25" i="10"/>
  <c r="H25" i="10"/>
  <c r="I25" i="10"/>
  <c r="M25" i="10"/>
  <c r="N25" i="10"/>
  <c r="O25" i="10"/>
  <c r="C26" i="10"/>
  <c r="D26" i="10"/>
  <c r="H26" i="10"/>
  <c r="I26" i="10"/>
  <c r="M26" i="10"/>
  <c r="N26" i="10"/>
  <c r="O26" i="10"/>
  <c r="C27" i="10"/>
  <c r="D27" i="10"/>
  <c r="H27" i="10"/>
  <c r="I27" i="10"/>
  <c r="M27" i="10"/>
  <c r="N27" i="10"/>
  <c r="O27" i="10"/>
  <c r="C28" i="10"/>
  <c r="D28" i="10"/>
  <c r="H28" i="10"/>
  <c r="I28" i="10"/>
  <c r="M28" i="10"/>
  <c r="N28" i="10"/>
  <c r="O28" i="10"/>
  <c r="C29" i="10"/>
  <c r="D29" i="10"/>
  <c r="H29" i="10"/>
  <c r="I29" i="10"/>
  <c r="M29" i="10"/>
  <c r="N29" i="10"/>
  <c r="O29" i="10"/>
  <c r="C30" i="10"/>
  <c r="D30" i="10"/>
  <c r="H30" i="10"/>
  <c r="I30" i="10"/>
  <c r="M30" i="10"/>
  <c r="N30" i="10"/>
  <c r="O30" i="10"/>
  <c r="O5" i="10"/>
  <c r="D5" i="10"/>
  <c r="H5" i="10"/>
  <c r="I5" i="10"/>
  <c r="M5" i="10"/>
  <c r="N5" i="10"/>
  <c r="N14" i="9"/>
  <c r="M14" i="9"/>
  <c r="L14" i="9"/>
  <c r="K14" i="9"/>
  <c r="J14" i="9"/>
  <c r="I14" i="9"/>
  <c r="H14" i="9"/>
  <c r="G14" i="9"/>
  <c r="F14" i="9"/>
  <c r="E14" i="9"/>
  <c r="D14" i="9"/>
  <c r="N13" i="9"/>
  <c r="M13" i="9"/>
  <c r="L13" i="9"/>
  <c r="K13" i="9"/>
  <c r="J13" i="9"/>
  <c r="I13" i="9"/>
  <c r="H13" i="9"/>
  <c r="G13" i="9"/>
  <c r="F13" i="9"/>
  <c r="E13" i="9"/>
  <c r="D13" i="9"/>
  <c r="D10" i="6"/>
  <c r="D22" i="6" s="1"/>
  <c r="H11" i="6"/>
  <c r="I10" i="6"/>
  <c r="I11" i="6"/>
  <c r="I12" i="6"/>
  <c r="I13" i="6"/>
  <c r="I14" i="6"/>
  <c r="I15" i="6"/>
  <c r="I16" i="6"/>
  <c r="I17" i="6"/>
  <c r="I18" i="6"/>
  <c r="I19" i="6"/>
  <c r="I20" i="6"/>
  <c r="I21" i="6"/>
  <c r="H12" i="6"/>
  <c r="H13" i="6"/>
  <c r="H14" i="6"/>
  <c r="H15" i="6"/>
  <c r="H16" i="6"/>
  <c r="H17" i="6"/>
  <c r="H18" i="6"/>
  <c r="H19" i="6"/>
  <c r="H20" i="6"/>
  <c r="H21" i="6"/>
  <c r="H10" i="6"/>
  <c r="E11" i="6"/>
  <c r="E12" i="6"/>
  <c r="E13" i="6"/>
  <c r="E14" i="6"/>
  <c r="E15" i="6"/>
  <c r="E16" i="6"/>
  <c r="E17" i="6"/>
  <c r="E18" i="6"/>
  <c r="E19" i="6"/>
  <c r="E20" i="6"/>
  <c r="E21" i="6"/>
  <c r="E10" i="6"/>
  <c r="F10" i="6"/>
  <c r="F11" i="6"/>
  <c r="F12" i="6"/>
  <c r="F13" i="6"/>
  <c r="F14" i="6"/>
  <c r="F15" i="6"/>
  <c r="F16" i="6"/>
  <c r="F17" i="6"/>
  <c r="F18" i="6"/>
  <c r="F19" i="6"/>
  <c r="F20" i="6"/>
  <c r="F21" i="6"/>
  <c r="O11" i="6"/>
  <c r="D11" i="6"/>
  <c r="D12" i="6"/>
  <c r="D13" i="6"/>
  <c r="D14" i="6"/>
  <c r="D15" i="6"/>
  <c r="D16" i="6"/>
  <c r="D17" i="6"/>
  <c r="D18" i="6"/>
  <c r="D19" i="6"/>
  <c r="D20" i="6"/>
  <c r="D21" i="6"/>
  <c r="C11" i="6"/>
  <c r="C12" i="6"/>
  <c r="C13" i="6"/>
  <c r="C14" i="6"/>
  <c r="C15" i="6"/>
  <c r="C16" i="6"/>
  <c r="C17" i="6"/>
  <c r="C18" i="6"/>
  <c r="C19" i="6"/>
  <c r="C20" i="6"/>
  <c r="C21" i="6"/>
  <c r="C10" i="6"/>
  <c r="O10" i="6"/>
  <c r="AW22" i="6"/>
  <c r="H10" i="7" s="1"/>
  <c r="AV22" i="6"/>
  <c r="H9" i="7" s="1"/>
  <c r="X22" i="6"/>
  <c r="E9" i="7" s="1"/>
  <c r="DA22" i="6"/>
  <c r="O10" i="7" s="1"/>
  <c r="CZ22" i="6"/>
  <c r="O9" i="7" s="1"/>
  <c r="CX22" i="6"/>
  <c r="O7" i="7" s="1"/>
  <c r="CW22" i="6"/>
  <c r="O6" i="7" s="1"/>
  <c r="CV22" i="6"/>
  <c r="O5" i="7" s="1"/>
  <c r="CU22" i="6"/>
  <c r="O4" i="7" s="1"/>
  <c r="CT22" i="6"/>
  <c r="O3" i="7" s="1"/>
  <c r="CS22" i="6"/>
  <c r="N10" i="7" s="1"/>
  <c r="CR22" i="6"/>
  <c r="N9" i="7" s="1"/>
  <c r="CP22" i="6"/>
  <c r="N7" i="7" s="1"/>
  <c r="CO22" i="6"/>
  <c r="N6" i="7" s="1"/>
  <c r="CN22" i="6"/>
  <c r="N5" i="7" s="1"/>
  <c r="CM22" i="6"/>
  <c r="N4" i="7" s="1"/>
  <c r="CL22" i="6"/>
  <c r="N3" i="7" s="1"/>
  <c r="CK22" i="6"/>
  <c r="M10" i="7" s="1"/>
  <c r="CJ22" i="6"/>
  <c r="M9" i="7" s="1"/>
  <c r="CH22" i="6"/>
  <c r="M7" i="7" s="1"/>
  <c r="CG22" i="6"/>
  <c r="M6" i="7" s="1"/>
  <c r="CF22" i="6"/>
  <c r="M5" i="7" s="1"/>
  <c r="CE22" i="6"/>
  <c r="M4" i="7" s="1"/>
  <c r="CD22" i="6"/>
  <c r="M3" i="7" s="1"/>
  <c r="CC22" i="6"/>
  <c r="L10" i="7" s="1"/>
  <c r="CB22" i="6"/>
  <c r="L9" i="7" s="1"/>
  <c r="BZ22" i="6"/>
  <c r="L7" i="7" s="1"/>
  <c r="BY22" i="6"/>
  <c r="L6" i="7" s="1"/>
  <c r="BX22" i="6"/>
  <c r="L5" i="7" s="1"/>
  <c r="BW22" i="6"/>
  <c r="L4" i="7" s="1"/>
  <c r="BV22" i="6"/>
  <c r="L3" i="7" s="1"/>
  <c r="BU22" i="6"/>
  <c r="K10" i="7" s="1"/>
  <c r="BT22" i="6"/>
  <c r="K9" i="7" s="1"/>
  <c r="BR22" i="6"/>
  <c r="K7" i="7" s="1"/>
  <c r="BQ22" i="6"/>
  <c r="K6" i="7" s="1"/>
  <c r="BP22" i="6"/>
  <c r="K5" i="7" s="1"/>
  <c r="BO22" i="6"/>
  <c r="K4" i="7" s="1"/>
  <c r="BN22" i="6"/>
  <c r="K3" i="7" s="1"/>
  <c r="BM22" i="6"/>
  <c r="J10" i="7" s="1"/>
  <c r="BL22" i="6"/>
  <c r="J9" i="7" s="1"/>
  <c r="BJ22" i="6"/>
  <c r="J7" i="7" s="1"/>
  <c r="BI22" i="6"/>
  <c r="J6" i="7" s="1"/>
  <c r="BH22" i="6"/>
  <c r="J5" i="7" s="1"/>
  <c r="BG22" i="6"/>
  <c r="J4" i="7" s="1"/>
  <c r="BF22" i="6"/>
  <c r="J3" i="7" s="1"/>
  <c r="BE22" i="6"/>
  <c r="I10" i="7" s="1"/>
  <c r="BD22" i="6"/>
  <c r="I9" i="7" s="1"/>
  <c r="BB22" i="6"/>
  <c r="I7" i="7" s="1"/>
  <c r="BA22" i="6"/>
  <c r="I6" i="7" s="1"/>
  <c r="AZ22" i="6"/>
  <c r="I5" i="7" s="1"/>
  <c r="AY22" i="6"/>
  <c r="I4" i="7" s="1"/>
  <c r="I3" i="7"/>
  <c r="AT22" i="6"/>
  <c r="H7" i="7" s="1"/>
  <c r="AS22" i="6"/>
  <c r="H6" i="7" s="1"/>
  <c r="AR22" i="6"/>
  <c r="H5" i="7" s="1"/>
  <c r="AQ22" i="6"/>
  <c r="H4" i="7" s="1"/>
  <c r="AP22" i="6"/>
  <c r="H3" i="7" s="1"/>
  <c r="AO22" i="6"/>
  <c r="G10" i="7" s="1"/>
  <c r="AN22" i="6"/>
  <c r="G9" i="7" s="1"/>
  <c r="AL22" i="6"/>
  <c r="G7" i="7" s="1"/>
  <c r="AK22" i="6"/>
  <c r="G6" i="7" s="1"/>
  <c r="AJ22" i="6"/>
  <c r="G5" i="7" s="1"/>
  <c r="AI22" i="6"/>
  <c r="G4" i="7" s="1"/>
  <c r="AH22" i="6"/>
  <c r="G3" i="7" s="1"/>
  <c r="AG22" i="6"/>
  <c r="F10" i="7" s="1"/>
  <c r="AF22" i="6"/>
  <c r="F9" i="7" s="1"/>
  <c r="AD22" i="6"/>
  <c r="F7" i="7" s="1"/>
  <c r="AC22" i="6"/>
  <c r="F6" i="7" s="1"/>
  <c r="AB22" i="6"/>
  <c r="F5" i="7" s="1"/>
  <c r="AA22" i="6"/>
  <c r="F4" i="7" s="1"/>
  <c r="Z22" i="6"/>
  <c r="F3" i="7" s="1"/>
  <c r="Y22" i="6"/>
  <c r="E10" i="7" s="1"/>
  <c r="V22" i="6"/>
  <c r="E7" i="7" s="1"/>
  <c r="U22" i="6"/>
  <c r="E6" i="7" s="1"/>
  <c r="T22" i="6"/>
  <c r="E5" i="7" s="1"/>
  <c r="S22" i="6"/>
  <c r="E4" i="7" s="1"/>
  <c r="R22" i="6"/>
  <c r="E3" i="7" s="1"/>
  <c r="P22" i="6"/>
  <c r="D9" i="7" s="1"/>
  <c r="Q22" i="6"/>
  <c r="D10" i="7" s="1"/>
  <c r="CY21" i="6"/>
  <c r="CY20" i="6"/>
  <c r="CY19" i="6"/>
  <c r="CY18" i="6"/>
  <c r="CY17" i="6"/>
  <c r="CY16" i="6"/>
  <c r="CY15" i="6"/>
  <c r="CY14" i="6"/>
  <c r="CY13" i="6"/>
  <c r="CY12" i="6"/>
  <c r="CY11" i="6"/>
  <c r="CY10" i="6"/>
  <c r="CQ21" i="6"/>
  <c r="CQ20" i="6"/>
  <c r="CQ19" i="6"/>
  <c r="CQ18" i="6"/>
  <c r="CQ17" i="6"/>
  <c r="CQ16" i="6"/>
  <c r="CQ15" i="6"/>
  <c r="CQ14" i="6"/>
  <c r="CQ13" i="6"/>
  <c r="CQ12" i="6"/>
  <c r="CQ11" i="6"/>
  <c r="CQ10" i="6"/>
  <c r="CI21" i="6"/>
  <c r="CI20" i="6"/>
  <c r="CI19" i="6"/>
  <c r="CI18" i="6"/>
  <c r="CI17" i="6"/>
  <c r="CI16" i="6"/>
  <c r="CI15" i="6"/>
  <c r="CI14" i="6"/>
  <c r="CI13" i="6"/>
  <c r="CI12" i="6"/>
  <c r="CI11" i="6"/>
  <c r="CA21" i="6"/>
  <c r="CA20" i="6"/>
  <c r="CA19" i="6"/>
  <c r="CA18" i="6"/>
  <c r="CA17" i="6"/>
  <c r="CA16" i="6"/>
  <c r="CA15" i="6"/>
  <c r="CA14" i="6"/>
  <c r="CA13" i="6"/>
  <c r="CA12" i="6"/>
  <c r="CA11" i="6"/>
  <c r="CA10" i="6"/>
  <c r="BS21" i="6"/>
  <c r="BS20" i="6"/>
  <c r="BS19" i="6"/>
  <c r="BS18" i="6"/>
  <c r="BS17" i="6"/>
  <c r="BS16" i="6"/>
  <c r="BS15" i="6"/>
  <c r="BS13" i="6"/>
  <c r="BS12" i="6"/>
  <c r="BS11" i="6"/>
  <c r="BS10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W21" i="6"/>
  <c r="W20" i="6"/>
  <c r="W19" i="6"/>
  <c r="W18" i="6"/>
  <c r="W17" i="6"/>
  <c r="W16" i="6"/>
  <c r="W15" i="6"/>
  <c r="W14" i="6"/>
  <c r="W13" i="6"/>
  <c r="W12" i="6"/>
  <c r="W11" i="6"/>
  <c r="W10" i="6"/>
  <c r="K22" i="6"/>
  <c r="D4" i="7" s="1"/>
  <c r="L22" i="6"/>
  <c r="D5" i="7" s="1"/>
  <c r="M22" i="6"/>
  <c r="D6" i="7" s="1"/>
  <c r="N22" i="6"/>
  <c r="D7" i="7" s="1"/>
  <c r="J22" i="6"/>
  <c r="D3" i="7" s="1"/>
  <c r="O12" i="6"/>
  <c r="O13" i="6"/>
  <c r="O14" i="6"/>
  <c r="O15" i="6"/>
  <c r="O16" i="6"/>
  <c r="O17" i="6"/>
  <c r="O18" i="6"/>
  <c r="O19" i="6"/>
  <c r="O20" i="6"/>
  <c r="O21" i="6"/>
  <c r="B11" i="6"/>
  <c r="B12" i="6"/>
  <c r="B13" i="6"/>
  <c r="B14" i="6"/>
  <c r="B15" i="6"/>
  <c r="B16" i="6"/>
  <c r="B17" i="6"/>
  <c r="B18" i="6"/>
  <c r="B19" i="6"/>
  <c r="B20" i="6"/>
  <c r="B21" i="6"/>
  <c r="B10" i="6"/>
  <c r="Z32" i="1"/>
  <c r="H3" i="3" s="1"/>
  <c r="G32" i="1"/>
  <c r="C4" i="3" s="1"/>
  <c r="H32" i="1"/>
  <c r="C5" i="3" s="1"/>
  <c r="I32" i="1"/>
  <c r="C6" i="3" s="1"/>
  <c r="J32" i="1"/>
  <c r="D3" i="3" s="1"/>
  <c r="K32" i="1"/>
  <c r="D4" i="3" s="1"/>
  <c r="L32" i="1"/>
  <c r="D5" i="3" s="1"/>
  <c r="M32" i="1"/>
  <c r="D6" i="3" s="1"/>
  <c r="N32" i="1"/>
  <c r="E3" i="3" s="1"/>
  <c r="O32" i="1"/>
  <c r="E4" i="3" s="1"/>
  <c r="P32" i="1"/>
  <c r="E5" i="3" s="1"/>
  <c r="Q32" i="1"/>
  <c r="E6" i="3" s="1"/>
  <c r="R32" i="1"/>
  <c r="F3" i="3" s="1"/>
  <c r="S32" i="1"/>
  <c r="F4" i="3" s="1"/>
  <c r="T32" i="1"/>
  <c r="F5" i="3" s="1"/>
  <c r="U32" i="1"/>
  <c r="F6" i="3" s="1"/>
  <c r="V32" i="1"/>
  <c r="G3" i="3" s="1"/>
  <c r="W32" i="1"/>
  <c r="G4" i="3" s="1"/>
  <c r="X32" i="1"/>
  <c r="G5" i="3" s="1"/>
  <c r="Y32" i="1"/>
  <c r="G6" i="3" s="1"/>
  <c r="AA32" i="1"/>
  <c r="H4" i="3" s="1"/>
  <c r="AB32" i="1"/>
  <c r="H5" i="3" s="1"/>
  <c r="AC32" i="1"/>
  <c r="H6" i="3" s="1"/>
  <c r="AE32" i="1"/>
  <c r="I4" i="3" s="1"/>
  <c r="AF32" i="1"/>
  <c r="I5" i="3" s="1"/>
  <c r="AG32" i="1"/>
  <c r="I6" i="3" s="1"/>
  <c r="AH32" i="1"/>
  <c r="J3" i="3" s="1"/>
  <c r="AI32" i="1"/>
  <c r="AJ32" i="1"/>
  <c r="J5" i="3" s="1"/>
  <c r="AK32" i="1"/>
  <c r="J6" i="3" s="1"/>
  <c r="AL32" i="1"/>
  <c r="K3" i="3" s="1"/>
  <c r="AM32" i="1"/>
  <c r="K4" i="3" s="1"/>
  <c r="AN32" i="1"/>
  <c r="K5" i="3" s="1"/>
  <c r="AO32" i="1"/>
  <c r="K6" i="3" s="1"/>
  <c r="AP32" i="1"/>
  <c r="L3" i="3" s="1"/>
  <c r="AQ32" i="1"/>
  <c r="L4" i="3" s="1"/>
  <c r="AR32" i="1"/>
  <c r="AS32" i="1"/>
  <c r="AT32" i="1"/>
  <c r="M3" i="3" s="1"/>
  <c r="AU32" i="1"/>
  <c r="M4" i="3" s="1"/>
  <c r="AV32" i="1"/>
  <c r="M5" i="3" s="1"/>
  <c r="AW32" i="1"/>
  <c r="L6" i="3" s="1"/>
  <c r="AX32" i="1"/>
  <c r="N3" i="3" s="1"/>
  <c r="AY32" i="1"/>
  <c r="N4" i="3" s="1"/>
  <c r="AZ32" i="1"/>
  <c r="N5" i="3" s="1"/>
  <c r="BA32" i="1"/>
  <c r="N6" i="3" s="1"/>
  <c r="F32" i="1"/>
  <c r="C3" i="3" l="1"/>
  <c r="C25" i="1"/>
  <c r="CI22" i="6"/>
  <c r="M8" i="7" s="1"/>
  <c r="G18" i="6"/>
  <c r="C11" i="1"/>
  <c r="J29" i="10"/>
  <c r="K29" i="10" s="1"/>
  <c r="J7" i="10"/>
  <c r="L7" i="10" s="1"/>
  <c r="C17" i="1"/>
  <c r="J45" i="10"/>
  <c r="L45" i="10" s="1"/>
  <c r="C31" i="1"/>
  <c r="M6" i="3"/>
  <c r="E25" i="10"/>
  <c r="G25" i="10" s="1"/>
  <c r="J12" i="10"/>
  <c r="L12" i="10" s="1"/>
  <c r="E18" i="10"/>
  <c r="G18" i="10" s="1"/>
  <c r="J24" i="10"/>
  <c r="K24" i="10" s="1"/>
  <c r="J23" i="10"/>
  <c r="L23" i="10" s="1"/>
  <c r="E14" i="10"/>
  <c r="F14" i="10" s="1"/>
  <c r="E13" i="10"/>
  <c r="G13" i="10" s="1"/>
  <c r="O16" i="5"/>
  <c r="J6" i="10"/>
  <c r="L6" i="10" s="1"/>
  <c r="E22" i="10"/>
  <c r="G22" i="10" s="1"/>
  <c r="J11" i="10"/>
  <c r="K11" i="10" s="1"/>
  <c r="P9" i="10"/>
  <c r="Q9" i="10" s="1"/>
  <c r="E17" i="10"/>
  <c r="G17" i="10" s="1"/>
  <c r="J30" i="10"/>
  <c r="L30" i="10" s="1"/>
  <c r="P30" i="10"/>
  <c r="Q30" i="10" s="1"/>
  <c r="E47" i="10"/>
  <c r="G47" i="10" s="1"/>
  <c r="P37" i="10"/>
  <c r="R37" i="10" s="1"/>
  <c r="E41" i="10"/>
  <c r="G41" i="10" s="1"/>
  <c r="P36" i="10"/>
  <c r="R36" i="10" s="1"/>
  <c r="P47" i="10"/>
  <c r="R47" i="10" s="1"/>
  <c r="J39" i="10"/>
  <c r="L39" i="10" s="1"/>
  <c r="E45" i="10"/>
  <c r="J14" i="10"/>
  <c r="K14" i="10" s="1"/>
  <c r="P41" i="10"/>
  <c r="S41" i="10" s="1"/>
  <c r="P39" i="10"/>
  <c r="S39" i="10" s="1"/>
  <c r="J27" i="10"/>
  <c r="L27" i="10" s="1"/>
  <c r="C15" i="1"/>
  <c r="P29" i="10"/>
  <c r="R29" i="10" s="1"/>
  <c r="P28" i="10"/>
  <c r="S28" i="10" s="1"/>
  <c r="J28" i="10"/>
  <c r="K28" i="10" s="1"/>
  <c r="E28" i="10"/>
  <c r="G28" i="10" s="1"/>
  <c r="E27" i="10"/>
  <c r="G27" i="10" s="1"/>
  <c r="J26" i="10"/>
  <c r="K26" i="10" s="1"/>
  <c r="E26" i="10"/>
  <c r="F26" i="10" s="1"/>
  <c r="J25" i="10"/>
  <c r="K25" i="10" s="1"/>
  <c r="P24" i="10"/>
  <c r="R24" i="10" s="1"/>
  <c r="P23" i="10"/>
  <c r="Q23" i="10" s="1"/>
  <c r="P22" i="10"/>
  <c r="Q22" i="10" s="1"/>
  <c r="J22" i="10"/>
  <c r="K22" i="10" s="1"/>
  <c r="J21" i="10"/>
  <c r="K21" i="10" s="1"/>
  <c r="E21" i="10"/>
  <c r="G21" i="10" s="1"/>
  <c r="J20" i="10"/>
  <c r="L20" i="10" s="1"/>
  <c r="E20" i="10"/>
  <c r="G20" i="10" s="1"/>
  <c r="J19" i="10"/>
  <c r="K19" i="10" s="1"/>
  <c r="E19" i="10"/>
  <c r="G19" i="10" s="1"/>
  <c r="P18" i="10"/>
  <c r="J18" i="10"/>
  <c r="P17" i="10"/>
  <c r="Q17" i="10" s="1"/>
  <c r="P16" i="10"/>
  <c r="S16" i="10" s="1"/>
  <c r="J16" i="10"/>
  <c r="L16" i="10" s="1"/>
  <c r="J15" i="10"/>
  <c r="K15" i="10" s="1"/>
  <c r="P14" i="10"/>
  <c r="S14" i="10" s="1"/>
  <c r="E12" i="10"/>
  <c r="F12" i="10" s="1"/>
  <c r="P10" i="10"/>
  <c r="S10" i="10" s="1"/>
  <c r="E10" i="10"/>
  <c r="G10" i="10" s="1"/>
  <c r="E9" i="10"/>
  <c r="F9" i="10" s="1"/>
  <c r="P8" i="10"/>
  <c r="Q8" i="10" s="1"/>
  <c r="J8" i="10"/>
  <c r="K8" i="10" s="1"/>
  <c r="E8" i="10"/>
  <c r="G8" i="10" s="1"/>
  <c r="P7" i="10"/>
  <c r="S7" i="10" s="1"/>
  <c r="E7" i="10"/>
  <c r="F7" i="10" s="1"/>
  <c r="E6" i="10"/>
  <c r="G6" i="10" s="1"/>
  <c r="P5" i="10"/>
  <c r="R5" i="10" s="1"/>
  <c r="J43" i="10"/>
  <c r="L43" i="10" s="1"/>
  <c r="J46" i="10"/>
  <c r="K46" i="10" s="1"/>
  <c r="E43" i="10"/>
  <c r="G43" i="10" s="1"/>
  <c r="D48" i="10"/>
  <c r="E46" i="10"/>
  <c r="F46" i="10" s="1"/>
  <c r="J44" i="10"/>
  <c r="L44" i="10" s="1"/>
  <c r="P43" i="10"/>
  <c r="Q43" i="10" s="1"/>
  <c r="E39" i="10"/>
  <c r="F39" i="10" s="1"/>
  <c r="C28" i="1"/>
  <c r="C22" i="1"/>
  <c r="P45" i="10"/>
  <c r="Q45" i="10" s="1"/>
  <c r="J38" i="10"/>
  <c r="K38" i="10" s="1"/>
  <c r="P46" i="10"/>
  <c r="Q46" i="10" s="1"/>
  <c r="E44" i="10"/>
  <c r="F44" i="10" s="1"/>
  <c r="J40" i="10"/>
  <c r="L40" i="10" s="1"/>
  <c r="E37" i="10"/>
  <c r="G37" i="10" s="1"/>
  <c r="H48" i="10"/>
  <c r="E32" i="1"/>
  <c r="J47" i="10"/>
  <c r="L47" i="10" s="1"/>
  <c r="E40" i="10"/>
  <c r="F40" i="10" s="1"/>
  <c r="O48" i="10"/>
  <c r="J4" i="3"/>
  <c r="B4" i="3" s="1"/>
  <c r="D32" i="1"/>
  <c r="H31" i="10"/>
  <c r="J5" i="10"/>
  <c r="L5" i="10" s="1"/>
  <c r="E29" i="10"/>
  <c r="G29" i="10" s="1"/>
  <c r="P25" i="10"/>
  <c r="E23" i="10"/>
  <c r="G23" i="10" s="1"/>
  <c r="P20" i="10"/>
  <c r="R20" i="10" s="1"/>
  <c r="P19" i="10"/>
  <c r="Q19" i="10" s="1"/>
  <c r="J17" i="10"/>
  <c r="L17" i="10" s="1"/>
  <c r="E15" i="10"/>
  <c r="G15" i="10" s="1"/>
  <c r="C31" i="10"/>
  <c r="P11" i="10"/>
  <c r="Q11" i="10" s="1"/>
  <c r="I31" i="10"/>
  <c r="J9" i="10"/>
  <c r="L9" i="10" s="1"/>
  <c r="O31" i="10"/>
  <c r="P40" i="10"/>
  <c r="Q40" i="10" s="1"/>
  <c r="M31" i="10"/>
  <c r="D31" i="10"/>
  <c r="E30" i="10"/>
  <c r="G30" i="10" s="1"/>
  <c r="P26" i="10"/>
  <c r="S26" i="10" s="1"/>
  <c r="P21" i="10"/>
  <c r="Q21" i="10" s="1"/>
  <c r="E16" i="10"/>
  <c r="F16" i="10" s="1"/>
  <c r="P13" i="10"/>
  <c r="P12" i="10"/>
  <c r="S12" i="10" s="1"/>
  <c r="P44" i="10"/>
  <c r="S44" i="10" s="1"/>
  <c r="E42" i="10"/>
  <c r="G42" i="10" s="1"/>
  <c r="J41" i="10"/>
  <c r="L41" i="10" s="1"/>
  <c r="N48" i="10"/>
  <c r="I48" i="10"/>
  <c r="P27" i="10"/>
  <c r="Q27" i="10" s="1"/>
  <c r="P42" i="10"/>
  <c r="Q42" i="10" s="1"/>
  <c r="E38" i="10"/>
  <c r="G38" i="10" s="1"/>
  <c r="J37" i="10"/>
  <c r="L37" i="10" s="1"/>
  <c r="E36" i="10"/>
  <c r="F36" i="10" s="1"/>
  <c r="C48" i="10"/>
  <c r="J42" i="10"/>
  <c r="K42" i="10" s="1"/>
  <c r="P38" i="10"/>
  <c r="S38" i="10" s="1"/>
  <c r="M48" i="10"/>
  <c r="BC22" i="6"/>
  <c r="I8" i="7" s="1"/>
  <c r="J36" i="10"/>
  <c r="N31" i="10"/>
  <c r="J10" i="10"/>
  <c r="K10" i="10" s="1"/>
  <c r="AD32" i="1"/>
  <c r="I3" i="3" s="1"/>
  <c r="CA22" i="6"/>
  <c r="L8" i="7" s="1"/>
  <c r="E5" i="10"/>
  <c r="F5" i="10" s="1"/>
  <c r="P6" i="10"/>
  <c r="Q6" i="10" s="1"/>
  <c r="L5" i="3"/>
  <c r="B5" i="3" s="1"/>
  <c r="E24" i="10"/>
  <c r="G24" i="10" s="1"/>
  <c r="E11" i="10"/>
  <c r="G11" i="10" s="1"/>
  <c r="J13" i="10"/>
  <c r="L13" i="10" s="1"/>
  <c r="P15" i="10"/>
  <c r="Q15" i="10" s="1"/>
  <c r="C14" i="1"/>
  <c r="G11" i="6"/>
  <c r="W22" i="6"/>
  <c r="E8" i="7" s="1"/>
  <c r="O22" i="6"/>
  <c r="D8" i="7" s="1"/>
  <c r="G21" i="6"/>
  <c r="CQ22" i="6"/>
  <c r="N8" i="7" s="1"/>
  <c r="AE22" i="6"/>
  <c r="F8" i="7" s="1"/>
  <c r="AM22" i="6"/>
  <c r="G8" i="7" s="1"/>
  <c r="AU22" i="6"/>
  <c r="H8" i="7" s="1"/>
  <c r="BK22" i="6"/>
  <c r="J8" i="7" s="1"/>
  <c r="CY22" i="6"/>
  <c r="O8" i="7" s="1"/>
  <c r="G17" i="6"/>
  <c r="C3" i="7"/>
  <c r="G16" i="6"/>
  <c r="I22" i="6"/>
  <c r="C4" i="7"/>
  <c r="C5" i="7"/>
  <c r="C6" i="7"/>
  <c r="G13" i="6"/>
  <c r="C7" i="7"/>
  <c r="G12" i="6"/>
  <c r="C9" i="7"/>
  <c r="C10" i="7"/>
  <c r="G20" i="6"/>
  <c r="G19" i="6"/>
  <c r="H22" i="6"/>
  <c r="F22" i="6"/>
  <c r="G15" i="6"/>
  <c r="G14" i="6"/>
  <c r="E22" i="6"/>
  <c r="C22" i="6"/>
  <c r="B22" i="6"/>
  <c r="BS22" i="6"/>
  <c r="K8" i="7" s="1"/>
  <c r="G10" i="6"/>
  <c r="C32" i="1" l="1"/>
  <c r="B3" i="3"/>
  <c r="P16" i="5"/>
  <c r="Q16" i="5"/>
  <c r="K7" i="10"/>
  <c r="K45" i="10"/>
  <c r="L29" i="10"/>
  <c r="P4" i="5"/>
  <c r="P7" i="5"/>
  <c r="P15" i="5"/>
  <c r="L24" i="10"/>
  <c r="L28" i="10"/>
  <c r="K23" i="10"/>
  <c r="K12" i="10"/>
  <c r="K6" i="10"/>
  <c r="R28" i="10"/>
  <c r="F22" i="10"/>
  <c r="F25" i="10"/>
  <c r="L8" i="10"/>
  <c r="F18" i="10"/>
  <c r="R7" i="10"/>
  <c r="F13" i="10"/>
  <c r="S30" i="10"/>
  <c r="K27" i="10"/>
  <c r="R17" i="10"/>
  <c r="L15" i="10"/>
  <c r="G14" i="10"/>
  <c r="P3" i="5"/>
  <c r="P8" i="5"/>
  <c r="P9" i="5"/>
  <c r="P10" i="5"/>
  <c r="P11" i="5"/>
  <c r="P12" i="5"/>
  <c r="P5" i="5"/>
  <c r="P13" i="5"/>
  <c r="P6" i="5"/>
  <c r="P14" i="5"/>
  <c r="Q36" i="10"/>
  <c r="S45" i="10"/>
  <c r="K30" i="10"/>
  <c r="L46" i="10"/>
  <c r="Q7" i="10"/>
  <c r="Q14" i="10"/>
  <c r="G9" i="10"/>
  <c r="F27" i="10"/>
  <c r="F30" i="10"/>
  <c r="Q39" i="10"/>
  <c r="R39" i="10"/>
  <c r="K40" i="10"/>
  <c r="L14" i="10"/>
  <c r="S8" i="10"/>
  <c r="F8" i="10"/>
  <c r="L11" i="10"/>
  <c r="R9" i="10"/>
  <c r="Q24" i="10"/>
  <c r="S9" i="10"/>
  <c r="S24" i="10"/>
  <c r="F41" i="10"/>
  <c r="S23" i="10"/>
  <c r="R6" i="10"/>
  <c r="G12" i="10"/>
  <c r="K41" i="10"/>
  <c r="S47" i="10"/>
  <c r="R22" i="10"/>
  <c r="F17" i="10"/>
  <c r="Q47" i="10"/>
  <c r="S36" i="10"/>
  <c r="G26" i="10"/>
  <c r="K39" i="10"/>
  <c r="S22" i="10"/>
  <c r="L38" i="10"/>
  <c r="R30" i="10"/>
  <c r="K37" i="10"/>
  <c r="G44" i="10"/>
  <c r="S29" i="10"/>
  <c r="S37" i="10"/>
  <c r="F47" i="10"/>
  <c r="Q37" i="10"/>
  <c r="Q38" i="10"/>
  <c r="R10" i="10"/>
  <c r="S46" i="10"/>
  <c r="G40" i="10"/>
  <c r="R14" i="10"/>
  <c r="S21" i="10"/>
  <c r="F37" i="10"/>
  <c r="R23" i="10"/>
  <c r="R45" i="10"/>
  <c r="S17" i="10"/>
  <c r="L22" i="10"/>
  <c r="Q28" i="10"/>
  <c r="R16" i="10"/>
  <c r="R41" i="10"/>
  <c r="Q41" i="10"/>
  <c r="F45" i="10"/>
  <c r="G45" i="10"/>
  <c r="R46" i="10"/>
  <c r="Q16" i="10"/>
  <c r="Q29" i="10"/>
  <c r="F28" i="10"/>
  <c r="R26" i="10"/>
  <c r="Q26" i="10"/>
  <c r="L26" i="10"/>
  <c r="L25" i="10"/>
  <c r="F23" i="10"/>
  <c r="L21" i="10"/>
  <c r="F21" i="10"/>
  <c r="F20" i="10"/>
  <c r="K20" i="10"/>
  <c r="L19" i="10"/>
  <c r="F19" i="10"/>
  <c r="R18" i="10"/>
  <c r="S18" i="10"/>
  <c r="Q18" i="10"/>
  <c r="K18" i="10"/>
  <c r="L18" i="10"/>
  <c r="K16" i="10"/>
  <c r="K13" i="10"/>
  <c r="Q12" i="10"/>
  <c r="Q10" i="10"/>
  <c r="L10" i="10"/>
  <c r="F10" i="10"/>
  <c r="R8" i="10"/>
  <c r="G7" i="10"/>
  <c r="S43" i="10"/>
  <c r="K43" i="10"/>
  <c r="F6" i="10"/>
  <c r="S5" i="10"/>
  <c r="Q5" i="10"/>
  <c r="R43" i="10"/>
  <c r="G5" i="10"/>
  <c r="J48" i="10"/>
  <c r="K48" i="10" s="1"/>
  <c r="F11" i="10"/>
  <c r="S27" i="10"/>
  <c r="G39" i="10"/>
  <c r="P31" i="10"/>
  <c r="Q31" i="10" s="1"/>
  <c r="R21" i="10"/>
  <c r="R38" i="10"/>
  <c r="F24" i="10"/>
  <c r="K17" i="10"/>
  <c r="S15" i="10"/>
  <c r="R15" i="10"/>
  <c r="L42" i="10"/>
  <c r="F38" i="10"/>
  <c r="F42" i="10"/>
  <c r="G36" i="10"/>
  <c r="R11" i="10"/>
  <c r="S11" i="10"/>
  <c r="F29" i="10"/>
  <c r="K44" i="10"/>
  <c r="F43" i="10"/>
  <c r="E48" i="10"/>
  <c r="F48" i="10" s="1"/>
  <c r="J31" i="10"/>
  <c r="L31" i="10" s="1"/>
  <c r="R44" i="10"/>
  <c r="R12" i="10"/>
  <c r="R19" i="10"/>
  <c r="S19" i="10"/>
  <c r="G16" i="10"/>
  <c r="K47" i="10"/>
  <c r="K36" i="10"/>
  <c r="L36" i="10"/>
  <c r="Q13" i="10"/>
  <c r="R13" i="10"/>
  <c r="S13" i="10"/>
  <c r="R27" i="10"/>
  <c r="R40" i="10"/>
  <c r="S6" i="10"/>
  <c r="F15" i="10"/>
  <c r="S20" i="10"/>
  <c r="Q20" i="10"/>
  <c r="K5" i="10"/>
  <c r="G46" i="10"/>
  <c r="P48" i="10"/>
  <c r="Q48" i="10" s="1"/>
  <c r="R25" i="10"/>
  <c r="S25" i="10"/>
  <c r="R42" i="10"/>
  <c r="S42" i="10"/>
  <c r="Q44" i="10"/>
  <c r="K9" i="10"/>
  <c r="E31" i="10"/>
  <c r="F31" i="10" s="1"/>
  <c r="Q25" i="10"/>
  <c r="S40" i="10"/>
  <c r="C8" i="7"/>
  <c r="G22" i="6"/>
  <c r="S48" i="10" l="1"/>
  <c r="R48" i="10"/>
  <c r="L48" i="10"/>
  <c r="K31" i="10"/>
  <c r="G31" i="10"/>
  <c r="S31" i="10"/>
  <c r="G48" i="10"/>
  <c r="R31" i="10"/>
</calcChain>
</file>

<file path=xl/sharedStrings.xml><?xml version="1.0" encoding="utf-8"?>
<sst xmlns="http://schemas.openxmlformats.org/spreadsheetml/2006/main" count="656" uniqueCount="256">
  <si>
    <t>全名</t>
    <phoneticPr fontId="1" type="noConversion"/>
  </si>
  <si>
    <t>縮寫</t>
    <phoneticPr fontId="1" type="noConversion"/>
  </si>
  <si>
    <t>東美居家物理治療所</t>
  </si>
  <si>
    <t>東美</t>
    <phoneticPr fontId="1" type="noConversion"/>
  </si>
  <si>
    <t>晴安居家護理所</t>
  </si>
  <si>
    <t>晴安</t>
    <phoneticPr fontId="1" type="noConversion"/>
  </si>
  <si>
    <t>天主教花蓮教區醫療財團法人
附設聖母居家護理所</t>
  </si>
  <si>
    <t>聖母</t>
    <phoneticPr fontId="1" type="noConversion"/>
  </si>
  <si>
    <t>東基醫療財團法人台東基督教醫院</t>
  </si>
  <si>
    <t>東基</t>
    <phoneticPr fontId="1" type="noConversion"/>
  </si>
  <si>
    <t>中華民國紅十字會台灣省臺東支會</t>
  </si>
  <si>
    <t>紅會</t>
    <phoneticPr fontId="1" type="noConversion"/>
  </si>
  <si>
    <t>台灣基督長老教會
馬偕醫療財團法人台東馬偕醫院</t>
  </si>
  <si>
    <t>馬偕</t>
    <phoneticPr fontId="1" type="noConversion"/>
  </si>
  <si>
    <t>財團法人一粒麥子
社會福利慈善事業基金會</t>
  </si>
  <si>
    <t>麥子</t>
    <phoneticPr fontId="1" type="noConversion"/>
  </si>
  <si>
    <t>財團法人
門諾社會福利慈善事業基金會</t>
  </si>
  <si>
    <t>門諾</t>
    <phoneticPr fontId="1" type="noConversion"/>
  </si>
  <si>
    <t>財團法人伊甸社會福利基金會</t>
  </si>
  <si>
    <t>伊甸</t>
    <phoneticPr fontId="1" type="noConversion"/>
  </si>
  <si>
    <t>佛教慈濟醫療財團法人關山慈濟醫院</t>
  </si>
  <si>
    <t>關慈</t>
    <phoneticPr fontId="1" type="noConversion"/>
  </si>
  <si>
    <t>台東縣私立真善美居家長照機構</t>
  </si>
  <si>
    <t>真善美</t>
    <phoneticPr fontId="1" type="noConversion"/>
  </si>
  <si>
    <t>臺東縣蘭嶼衛生所</t>
  </si>
  <si>
    <t>蘭嶼衛生所</t>
    <phoneticPr fontId="1" type="noConversion"/>
  </si>
  <si>
    <t>社團法人中華民國
士林靈糧堂社會福利協會</t>
  </si>
  <si>
    <t>士林靈糧堂</t>
    <phoneticPr fontId="1" type="noConversion"/>
  </si>
  <si>
    <t>服務單位</t>
    <phoneticPr fontId="1" type="noConversion"/>
  </si>
  <si>
    <t>服務區域</t>
    <phoneticPr fontId="1" type="noConversion"/>
  </si>
  <si>
    <t>臺東市E區</t>
  </si>
  <si>
    <t>鹿野鄉</t>
  </si>
  <si>
    <t>關山鎮</t>
  </si>
  <si>
    <t>臺東市C區</t>
  </si>
  <si>
    <t>臺東市D區</t>
  </si>
  <si>
    <t>延平鄉</t>
  </si>
  <si>
    <t>臺東市F區</t>
  </si>
  <si>
    <t>台東市H、I區</t>
  </si>
  <si>
    <t>太麻里鄉</t>
  </si>
  <si>
    <t>東河鄉</t>
  </si>
  <si>
    <t>長濱鄉</t>
  </si>
  <si>
    <t>池上鄉</t>
  </si>
  <si>
    <t>海端鄉</t>
  </si>
  <si>
    <t>金峰鄉</t>
  </si>
  <si>
    <t>大武鄉</t>
  </si>
  <si>
    <t>達仁鄉</t>
  </si>
  <si>
    <t>臺東市B區</t>
  </si>
  <si>
    <t>卑南鄉A、B區</t>
    <phoneticPr fontId="1" type="noConversion"/>
  </si>
  <si>
    <t>1月</t>
    <phoneticPr fontId="1" type="noConversion"/>
  </si>
  <si>
    <t>11月</t>
    <phoneticPr fontId="1" type="noConversion"/>
  </si>
  <si>
    <t>當月人數</t>
    <phoneticPr fontId="1" type="noConversion"/>
  </si>
  <si>
    <t>男</t>
    <phoneticPr fontId="1" type="noConversion"/>
  </si>
  <si>
    <t>女</t>
    <phoneticPr fontId="1" type="noConversion"/>
  </si>
  <si>
    <t>累計人數</t>
    <phoneticPr fontId="1" type="noConversion"/>
  </si>
  <si>
    <t>蘭嶼鄉</t>
    <phoneticPr fontId="1" type="noConversion"/>
  </si>
  <si>
    <t>成功鎮</t>
    <phoneticPr fontId="1" type="noConversion"/>
  </si>
  <si>
    <t>1月</t>
    <phoneticPr fontId="1" type="noConversion"/>
  </si>
  <si>
    <t>2月</t>
    <phoneticPr fontId="1" type="noConversion"/>
  </si>
  <si>
    <t>女</t>
    <phoneticPr fontId="1" type="noConversion"/>
  </si>
  <si>
    <t>累計人數</t>
    <phoneticPr fontId="1" type="noConversion"/>
  </si>
  <si>
    <t>累計人數</t>
    <phoneticPr fontId="1" type="noConversion"/>
  </si>
  <si>
    <t>男</t>
    <phoneticPr fontId="1" type="noConversion"/>
  </si>
  <si>
    <t>男</t>
    <phoneticPr fontId="1" type="noConversion"/>
  </si>
  <si>
    <t>真善美</t>
    <phoneticPr fontId="1" type="noConversion"/>
  </si>
  <si>
    <t>小計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</si>
  <si>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</si>
  <si>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</si>
  <si>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</si>
  <si>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</si>
  <si>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</si>
  <si>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</si>
  <si>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</si>
  <si>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</si>
  <si>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</si>
  <si>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</si>
  <si>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</si>
  <si>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臺東市A、G區</t>
    <phoneticPr fontId="1" type="noConversion"/>
  </si>
  <si>
    <t>2月</t>
  </si>
  <si>
    <t>每月監測指標統計-A單位</t>
    <phoneticPr fontId="1" type="noConversion"/>
  </si>
  <si>
    <t>男</t>
    <phoneticPr fontId="1" type="noConversion"/>
  </si>
  <si>
    <t>每月服務人數</t>
    <phoneticPr fontId="1" type="noConversion"/>
  </si>
  <si>
    <t>累計服務人數</t>
    <phoneticPr fontId="1" type="noConversion"/>
  </si>
  <si>
    <t>項目</t>
    <phoneticPr fontId="1" type="noConversion"/>
  </si>
  <si>
    <t>資料來源</t>
    <phoneticPr fontId="1" type="noConversion"/>
  </si>
  <si>
    <t>說明</t>
    <phoneticPr fontId="1" type="noConversion"/>
  </si>
  <si>
    <t>標準</t>
    <phoneticPr fontId="1" type="noConversion"/>
  </si>
  <si>
    <t>異常原因</t>
    <phoneticPr fontId="1" type="noConversion"/>
  </si>
  <si>
    <t>每月監測指標統計-Ａ單位</t>
    <phoneticPr fontId="1" type="noConversion"/>
  </si>
  <si>
    <t>轉介類別</t>
    <phoneticPr fontId="1" type="noConversion"/>
  </si>
  <si>
    <t>紅會</t>
    <phoneticPr fontId="1" type="noConversion"/>
  </si>
  <si>
    <t>麥子</t>
    <phoneticPr fontId="1" type="noConversion"/>
  </si>
  <si>
    <t>東基</t>
    <phoneticPr fontId="1" type="noConversion"/>
  </si>
  <si>
    <t>晴安</t>
    <phoneticPr fontId="1" type="noConversion"/>
  </si>
  <si>
    <t>東美</t>
    <phoneticPr fontId="1" type="noConversion"/>
  </si>
  <si>
    <t>東美</t>
    <phoneticPr fontId="1" type="noConversion"/>
  </si>
  <si>
    <t>門諾</t>
    <phoneticPr fontId="1" type="noConversion"/>
  </si>
  <si>
    <t>聖母</t>
    <phoneticPr fontId="1" type="noConversion"/>
  </si>
  <si>
    <t>麥子</t>
    <phoneticPr fontId="1" type="noConversion"/>
  </si>
  <si>
    <t>馬偕</t>
    <phoneticPr fontId="1" type="noConversion"/>
  </si>
  <si>
    <t>東基</t>
    <phoneticPr fontId="1" type="noConversion"/>
  </si>
  <si>
    <t>關慈</t>
    <phoneticPr fontId="1" type="noConversion"/>
  </si>
  <si>
    <t>蘭嶼</t>
    <phoneticPr fontId="1" type="noConversion"/>
  </si>
  <si>
    <t>靈糧堂</t>
    <phoneticPr fontId="1" type="noConversion"/>
  </si>
  <si>
    <t>小計</t>
    <phoneticPr fontId="1" type="noConversion"/>
  </si>
  <si>
    <t>其他資源轉介情形</t>
    <phoneticPr fontId="1" type="noConversion"/>
  </si>
  <si>
    <t>失智症相關資源</t>
    <phoneticPr fontId="1" type="noConversion"/>
  </si>
  <si>
    <t>社區據點服務</t>
    <phoneticPr fontId="1" type="noConversion"/>
  </si>
  <si>
    <t>心理衛生相關資源</t>
    <phoneticPr fontId="1" type="noConversion"/>
  </si>
  <si>
    <t>醫療服務相關資源</t>
    <phoneticPr fontId="1" type="noConversion"/>
  </si>
  <si>
    <t>獨居長者相關資源</t>
    <phoneticPr fontId="1" type="noConversion"/>
  </si>
  <si>
    <t>機構安置</t>
    <phoneticPr fontId="1" type="noConversion"/>
  </si>
  <si>
    <t>申請外籍看護</t>
    <phoneticPr fontId="1" type="noConversion"/>
  </si>
  <si>
    <t>輔具相關資源</t>
    <phoneticPr fontId="1" type="noConversion"/>
  </si>
  <si>
    <t>服務量</t>
    <phoneticPr fontId="1" type="noConversion"/>
  </si>
  <si>
    <t>支審系統申報資料</t>
    <phoneticPr fontId="1" type="noConversion"/>
  </si>
  <si>
    <t>A單位填報雲端資料</t>
    <phoneticPr fontId="1" type="noConversion"/>
  </si>
  <si>
    <t>其他資源轉介</t>
    <phoneticPr fontId="1" type="noConversion"/>
  </si>
  <si>
    <t>當年度A單位其他資源轉介情況</t>
    <phoneticPr fontId="1" type="noConversion"/>
  </si>
  <si>
    <t>編號</t>
    <phoneticPr fontId="1" type="noConversion"/>
  </si>
  <si>
    <t>家庭照顧者相關資源</t>
    <phoneticPr fontId="1" type="noConversion"/>
  </si>
  <si>
    <t>經濟及物資相關資源</t>
    <phoneticPr fontId="1" type="noConversion"/>
  </si>
  <si>
    <t>身心障礙者相關資源</t>
    <phoneticPr fontId="1" type="noConversion"/>
  </si>
  <si>
    <t>社會安全網</t>
    <phoneticPr fontId="1" type="noConversion"/>
  </si>
  <si>
    <t>其他</t>
    <phoneticPr fontId="1" type="noConversion"/>
  </si>
  <si>
    <t>A單位照會服務單位後
第1次服務輸送到達時效
(單位：人、工作天)</t>
    <phoneticPr fontId="1" type="noConversion"/>
  </si>
  <si>
    <t>照管中心
派案A單位案量及平均時效
(單位：人、工作天)</t>
    <phoneticPr fontId="1" type="noConversion"/>
  </si>
  <si>
    <t>說明：</t>
    <phoneticPr fontId="1" type="noConversion"/>
  </si>
  <si>
    <t>計畫核定完成日到第一次
提供服務的時效(A單位)</t>
    <phoneticPr fontId="1" type="noConversion"/>
  </si>
  <si>
    <t>擬定照顧計畫時效-初/複評</t>
    <phoneticPr fontId="1" type="noConversion"/>
  </si>
  <si>
    <t>門諾</t>
    <phoneticPr fontId="1" type="noConversion"/>
  </si>
  <si>
    <t>蘭嶼衛生所</t>
    <phoneticPr fontId="1" type="noConversion"/>
  </si>
  <si>
    <t>馬偕</t>
    <phoneticPr fontId="1" type="noConversion"/>
  </si>
  <si>
    <t>關慈</t>
    <phoneticPr fontId="1" type="noConversion"/>
  </si>
  <si>
    <t>士林靈糧堂</t>
    <phoneticPr fontId="1" type="noConversion"/>
  </si>
  <si>
    <t>(A)
派案量</t>
    <phoneticPr fontId="1" type="noConversion"/>
  </si>
  <si>
    <t>(G)
平均時效</t>
    <phoneticPr fontId="1" type="noConversion"/>
  </si>
  <si>
    <t>(H)
平均時效</t>
    <phoneticPr fontId="1" type="noConversion"/>
  </si>
  <si>
    <t>(C)
平均時效</t>
    <phoneticPr fontId="1" type="noConversion"/>
  </si>
  <si>
    <t>(D)
B碼平均時效</t>
    <phoneticPr fontId="1" type="noConversion"/>
  </si>
  <si>
    <t>擬定照顧計畫時效
-初評</t>
    <phoneticPr fontId="1" type="noConversion"/>
  </si>
  <si>
    <t xml:space="preserve">(A)
</t>
    <phoneticPr fontId="1" type="noConversion"/>
  </si>
  <si>
    <t xml:space="preserve">(B)
</t>
    <phoneticPr fontId="1" type="noConversion"/>
  </si>
  <si>
    <t xml:space="preserve">(C)
</t>
    <phoneticPr fontId="1" type="noConversion"/>
  </si>
  <si>
    <t xml:space="preserve">(D)
</t>
    <phoneticPr fontId="1" type="noConversion"/>
  </si>
  <si>
    <t xml:space="preserve">(F)
</t>
    <phoneticPr fontId="1" type="noConversion"/>
  </si>
  <si>
    <t>(H)</t>
    <phoneticPr fontId="1" type="noConversion"/>
  </si>
  <si>
    <t>(G)</t>
    <phoneticPr fontId="1" type="noConversion"/>
  </si>
  <si>
    <t>2月</t>
    <phoneticPr fontId="1" type="noConversion"/>
  </si>
  <si>
    <t>1月</t>
    <phoneticPr fontId="1" type="noConversion"/>
  </si>
  <si>
    <t>年度</t>
    <phoneticPr fontId="1" type="noConversion"/>
  </si>
  <si>
    <r>
      <rPr>
        <b/>
        <sz val="12"/>
        <color rgb="FFFF0000"/>
        <rFont val="微軟正黑體"/>
        <family val="2"/>
        <charset val="136"/>
      </rPr>
      <t>(初評個案)</t>
    </r>
    <r>
      <rPr>
        <b/>
        <sz val="12"/>
        <color theme="1"/>
        <rFont val="微軟正黑體"/>
        <family val="2"/>
        <charset val="136"/>
      </rPr>
      <t>計畫核定完成日到第一次提供服務的時效(A單位)</t>
    </r>
    <phoneticPr fontId="1" type="noConversion"/>
  </si>
  <si>
    <r>
      <t xml:space="preserve">擬定照顧計畫時效
</t>
    </r>
    <r>
      <rPr>
        <b/>
        <sz val="12"/>
        <color rgb="FFFF0000"/>
        <rFont val="微軟正黑體"/>
        <family val="2"/>
        <charset val="136"/>
      </rPr>
      <t>(派A-A計畫送審-審核完成)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</si>
  <si>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C碼平均時效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</si>
  <si>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</si>
  <si>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</si>
  <si>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</si>
  <si>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</si>
  <si>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t>照管中心
派案A單位案量及平均時效</t>
    <phoneticPr fontId="1" type="noConversion"/>
  </si>
  <si>
    <t>(B)
平均時效</t>
    <phoneticPr fontId="1" type="noConversion"/>
  </si>
  <si>
    <t>A單位計畫擬定時效
(單位：人)</t>
    <phoneticPr fontId="1" type="noConversion"/>
  </si>
  <si>
    <t>A單位計畫擬定時效</t>
    <phoneticPr fontId="1" type="noConversion"/>
  </si>
  <si>
    <t>(F)
BC平均時效</t>
    <phoneticPr fontId="1" type="noConversion"/>
  </si>
  <si>
    <t>A單位照會服務單位後
第1次服務輸送到達時效</t>
    <phoneticPr fontId="1" type="noConversion"/>
  </si>
  <si>
    <t>擬定照顧計畫時效
-複評</t>
    <phoneticPr fontId="1" type="noConversion"/>
  </si>
  <si>
    <t>(A)派案量</t>
    <phoneticPr fontId="1" type="noConversion"/>
  </si>
  <si>
    <t>(B)平均時效</t>
    <phoneticPr fontId="1" type="noConversion"/>
  </si>
  <si>
    <t>(C)平均時效</t>
    <phoneticPr fontId="1" type="noConversion"/>
  </si>
  <si>
    <t>(D)B碼平均時效</t>
    <phoneticPr fontId="1" type="noConversion"/>
  </si>
  <si>
    <t>(E)C碼平均時效</t>
    <phoneticPr fontId="1" type="noConversion"/>
  </si>
  <si>
    <t>(F)BC平均時效</t>
    <phoneticPr fontId="1" type="noConversion"/>
  </si>
  <si>
    <t>(G)平均時效</t>
    <phoneticPr fontId="1" type="noConversion"/>
  </si>
  <si>
    <t>(H)平均時效</t>
    <phoneticPr fontId="1" type="noConversion"/>
  </si>
  <si>
    <t>擬定照顧計畫時效-初評</t>
    <phoneticPr fontId="1" type="noConversion"/>
  </si>
  <si>
    <t>擬定照顧計畫時效-複評</t>
    <phoneticPr fontId="1" type="noConversion"/>
  </si>
  <si>
    <t>時效</t>
    <phoneticPr fontId="1" type="noConversion"/>
  </si>
  <si>
    <t>照管平台統計資料</t>
    <phoneticPr fontId="1" type="noConversion"/>
  </si>
  <si>
    <t>照管中心派案時效
A個管計畫擬定時效
BC碼第一次服務提供時效</t>
    <phoneticPr fontId="1" type="noConversion"/>
  </si>
  <si>
    <t>當月服務費申報人數
計算性別
ID計算當年服務累計人數</t>
    <phoneticPr fontId="1" type="noConversion"/>
  </si>
  <si>
    <t>無</t>
    <phoneticPr fontId="1" type="noConversion"/>
  </si>
  <si>
    <t>服務單位回報服務人數及實際申報數落差10</t>
    <phoneticPr fontId="1" type="noConversion"/>
  </si>
  <si>
    <t>A個時效&gt;=3
BC碼第一次服務提供時效&gt;=7</t>
    <phoneticPr fontId="1" type="noConversion"/>
  </si>
  <si>
    <t>車牌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</si>
  <si>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</si>
  <si>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</si>
  <si>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</si>
  <si>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</si>
  <si>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</si>
  <si>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</si>
  <si>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</si>
  <si>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</si>
  <si>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</si>
  <si>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</si>
  <si>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</si>
  <si>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</si>
  <si>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</si>
  <si>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</si>
  <si>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</si>
  <si>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</si>
  <si>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</si>
  <si>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</si>
  <si>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</si>
  <si>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</si>
  <si>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關慈</t>
    <phoneticPr fontId="1" type="noConversion"/>
  </si>
  <si>
    <t>AXU-3727</t>
    <phoneticPr fontId="1" type="noConversion"/>
  </si>
  <si>
    <t>BFZ-2376</t>
    <phoneticPr fontId="1" type="noConversion"/>
  </si>
  <si>
    <t>紅會</t>
    <phoneticPr fontId="1" type="noConversion"/>
  </si>
  <si>
    <t>AXP-2172</t>
    <phoneticPr fontId="1" type="noConversion"/>
  </si>
  <si>
    <t>聖母</t>
    <phoneticPr fontId="1" type="noConversion"/>
  </si>
  <si>
    <t>總計</t>
    <phoneticPr fontId="1" type="noConversion"/>
  </si>
  <si>
    <t>1月</t>
    <phoneticPr fontId="1" type="noConversion"/>
  </si>
  <si>
    <t>A單位社區巡迴接送(BD03)服務量</t>
    <phoneticPr fontId="1" type="noConversion"/>
  </si>
  <si>
    <t>台東市I區</t>
    <phoneticPr fontId="1" type="noConversion"/>
  </si>
  <si>
    <t>台東市H區</t>
    <phoneticPr fontId="1" type="noConversion"/>
  </si>
  <si>
    <t>卑南鄉A區</t>
    <phoneticPr fontId="1" type="noConversion"/>
  </si>
  <si>
    <t>卑南鄉B區</t>
    <phoneticPr fontId="1" type="noConversion"/>
  </si>
  <si>
    <t>臺東市G區</t>
    <phoneticPr fontId="1" type="noConversion"/>
  </si>
  <si>
    <t>臺東市A區</t>
    <phoneticPr fontId="1" type="noConversion"/>
  </si>
  <si>
    <t>訪視方式</t>
    <phoneticPr fontId="1" type="noConversion"/>
  </si>
  <si>
    <t>派案方式</t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</si>
  <si>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</si>
  <si>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</si>
  <si>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</si>
  <si>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</si>
  <si>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</si>
  <si>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A</t>
    <phoneticPr fontId="1" type="noConversion"/>
  </si>
  <si>
    <t>B</t>
    <phoneticPr fontId="1" type="noConversion"/>
  </si>
  <si>
    <t>(A)初評</t>
    <phoneticPr fontId="1" type="noConversion"/>
  </si>
  <si>
    <t>(B)複評</t>
    <phoneticPr fontId="1" type="noConversion"/>
  </si>
  <si>
    <t>(C)共訪</t>
    <phoneticPr fontId="1" type="noConversion"/>
  </si>
  <si>
    <t>(D)自訪</t>
    <phoneticPr fontId="1" type="noConversion"/>
  </si>
  <si>
    <t>(E)個案自選</t>
    <phoneticPr fontId="1" type="noConversion"/>
  </si>
  <si>
    <t>(F)輪派</t>
    <phoneticPr fontId="1" type="noConversion"/>
  </si>
  <si>
    <t>訪視方式</t>
    <phoneticPr fontId="1" type="noConversion"/>
  </si>
  <si>
    <t>派案方式</t>
    <phoneticPr fontId="1" type="noConversion"/>
  </si>
  <si>
    <t>訪視案量</t>
    <phoneticPr fontId="1" type="noConversion"/>
  </si>
  <si>
    <t>訪視案量</t>
    <phoneticPr fontId="1" type="noConversion"/>
  </si>
  <si>
    <t>小計</t>
    <phoneticPr fontId="1" type="noConversion"/>
  </si>
  <si>
    <t>小計</t>
    <phoneticPr fontId="1" type="noConversion"/>
  </si>
  <si>
    <t>(G)
B單位自掘</t>
    <phoneticPr fontId="1" type="noConversion"/>
  </si>
  <si>
    <t>(G)
B單位自掘</t>
    <phoneticPr fontId="1" type="noConversion"/>
  </si>
  <si>
    <t>1.派案A單位時效:照管中心評估核定完成（督導評估審核通過日期）至派案Ａ單位平均時效
2.A單位計畫擬定時效:派案A單位至計畫完成擬定平均時效
3.A單位照會服務單位後第1次服務輸送到達時效:A單位照會服務單位後，
依據服務單位第1筆服務紀錄登載提供服務日期，計算其工作天數及時效
(分各碼別總平均時效、B、C、D、EF、G之平均時效)</t>
    <phoneticPr fontId="1" type="noConversion"/>
  </si>
  <si>
    <t>統計資料排除出院準備、復能及機構安置之個案；
時效區間：自督導評估核定日至照專/督導計畫簽審日</t>
    <phoneticPr fontId="1" type="noConversion"/>
  </si>
  <si>
    <t>訪視情形</t>
    <phoneticPr fontId="1" type="noConversion"/>
  </si>
  <si>
    <t>(E)
個案自選</t>
    <phoneticPr fontId="1" type="noConversion"/>
  </si>
  <si>
    <t>(E)個案自選</t>
    <phoneticPr fontId="1" type="noConversion"/>
  </si>
  <si>
    <r>
      <rPr>
        <sz val="12"/>
        <color theme="1"/>
        <rFont val="細明體"/>
        <family val="3"/>
        <charset val="136"/>
      </rPr>
      <t xml:space="preserve">(E)
</t>
    </r>
    <r>
      <rPr>
        <sz val="12"/>
        <color theme="1"/>
        <rFont val="微軟正黑體"/>
        <family val="2"/>
        <charset val="136"/>
      </rPr>
      <t>個案自選</t>
    </r>
    <phoneticPr fontId="1" type="noConversion"/>
  </si>
  <si>
    <t>合計</t>
    <phoneticPr fontId="1" type="noConversion"/>
  </si>
  <si>
    <t>服務人次</t>
    <phoneticPr fontId="1" type="noConversion"/>
  </si>
  <si>
    <t>男</t>
    <phoneticPr fontId="1" type="noConversion"/>
  </si>
  <si>
    <t>女</t>
    <phoneticPr fontId="1" type="noConversion"/>
  </si>
  <si>
    <t>申報人數</t>
    <phoneticPr fontId="1" type="noConversion"/>
  </si>
  <si>
    <t>比例</t>
    <phoneticPr fontId="1" type="noConversion"/>
  </si>
  <si>
    <t>ATL-7190(太麻里)</t>
    <phoneticPr fontId="1" type="noConversion"/>
  </si>
  <si>
    <t>ARX-2953(金峰)</t>
    <phoneticPr fontId="1" type="noConversion"/>
  </si>
  <si>
    <t>AXL-0092東河(泰源)</t>
    <phoneticPr fontId="1" type="noConversion"/>
  </si>
  <si>
    <t>AVN-2621成功(小馬)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</si>
</sst>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rgb="FFFF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 wrapText="1"/>
    </xf>
    <xf numFmtId="176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176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3" borderId="2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服務量分析!$A$3</c:f>
              <c:strCache>
                <c:ptCount val="1"/>
                <c:pt idx="0">
                  <c:v>每月服務人數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服務量分析!$C$3:$N$3</c:f>
              <c:numCache>
                <c:formatCode>General</c:formatCode>
                <c:ptCount val="12"/>
                <c:pt idx="0">
                  <c:v>4113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C3-423A-8D3B-3E6A727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882816"/>
        <c:axId val="503885952"/>
      </c:lineChart>
      <c:catAx>
        <c:axId val="5038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3885952"/>
        <c:crosses val="autoZero"/>
        <c:auto val="1"/>
        <c:lblAlgn val="ctr"/>
        <c:lblOffset val="100"/>
        <c:noMultiLvlLbl val="0"/>
      </c:catAx>
      <c:valAx>
        <c:axId val="50388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38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每月服務人數（性別）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服務量分析!$A$4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服務量分析!$C$4:$N$4</c:f>
              <c:numCache>
                <c:formatCode>General</c:formatCode>
                <c:ptCount val="12"/>
                <c:pt idx="0">
                  <c:v>1805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23-4653-A20F-2C1D42BEA405}"/>
            </c:ext>
          </c:extLst>
        </c:ser>
        <c:ser>
          <c:idx val="1"/>
          <c:order val="1"/>
          <c:tx>
            <c:strRef>
              <c:f>服務量分析!$A$5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服務量分析!$C$5:$N$5</c:f>
              <c:numCache>
                <c:formatCode>General</c:formatCode>
                <c:ptCount val="12"/>
                <c:pt idx="0">
                  <c:v>2308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23-4653-A20F-2C1D42BE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183592"/>
        <c:axId val="398636648"/>
      </c:barChart>
      <c:catAx>
        <c:axId val="31718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98636648"/>
        <c:crosses val="autoZero"/>
        <c:auto val="1"/>
        <c:lblAlgn val="ctr"/>
        <c:lblOffset val="100"/>
        <c:noMultiLvlLbl val="0"/>
      </c:catAx>
      <c:valAx>
        <c:axId val="39863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171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服務量分析!$A$6</c:f>
              <c:strCache>
                <c:ptCount val="1"/>
                <c:pt idx="0">
                  <c:v>累計服務人數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服務量分析!$C$6:$N$6</c:f>
              <c:numCache>
                <c:formatCode>General</c:formatCode>
                <c:ptCount val="12"/>
                <c:pt idx="0">
                  <c:v>4113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E2-4962-989E-26BEBFBD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739272"/>
        <c:axId val="507738880"/>
      </c:lineChart>
      <c:catAx>
        <c:axId val="50773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38880"/>
        <c:crosses val="autoZero"/>
        <c:auto val="1"/>
        <c:lblAlgn val="ctr"/>
        <c:lblOffset val="100"/>
        <c:noMultiLvlLbl val="0"/>
      </c:catAx>
      <c:valAx>
        <c:axId val="5077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39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75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28</c:v>
                </c:pt>
                <c:pt idx="1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CE-423C-93A3-37F146CB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7740056"/>
        <c:axId val="507737704"/>
      </c:barChart>
      <c:catAx>
        <c:axId val="507740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37704"/>
        <c:crosses val="autoZero"/>
        <c:auto val="0"/>
        <c:lblAlgn val="ctr"/>
        <c:lblOffset val="100"/>
        <c:noMultiLvlLbl val="0"/>
      </c:catAx>
      <c:valAx>
        <c:axId val="507737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4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3A-44F5-A0C7-C3A1243BA7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3A-44F5-A0C7-C3A1243BA7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3A-44F5-A0C7-C3A1243BA7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3A-44F5-A0C7-C3A1243BA7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EB0-4200-9B0F-B0897CE06C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3A-44F5-A0C7-C3A1243BA7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3A-44F5-A0C7-C3A1243BA7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63A-44F5-A0C7-C3A1243BA7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63A-44F5-A0C7-C3A1243BA70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63A-44F5-A0C7-C3A1243BA70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63A-44F5-A0C7-C3A1243BA70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B0-4200-9B0F-B0897CE06CF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63A-44F5-A0C7-C3A1243BA706}"/>
              </c:ext>
            </c:extLst>
          </c:dPt>
          <c:dLbls>
            <c:dLbl>
              <c:idx val="4"/>
              <c:layout>
                <c:manualLayout>
                  <c:x val="3.8277938346568424E-2"/>
                  <c:y val="-0.147230661369478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EB0-4200-9B0F-B0897CE06CF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7437571302760305E-2"/>
                  <c:y val="1.8783314306364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B0-4200-9B0F-B0897CE06CF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75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28</c:v>
                </c:pt>
                <c:pt idx="1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B0-4200-9B0F-B0897CE0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訪視情況!$C$34</c:f>
              <c:strCache>
                <c:ptCount val="1"/>
                <c:pt idx="0">
                  <c:v>訪視案量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2A-49AD-9E5D-627E6F0E40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2A-49AD-9E5D-627E6F0E40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訪視情況!$C$35:$D$35</c:f>
              <c:strCache>
                <c:ptCount val="2"/>
                <c:pt idx="0">
                  <c:v>(A)初評</c:v>
                </c:pt>
                <c:pt idx="1">
                  <c:v>(B)複評</c:v>
                </c:pt>
              </c:strCache>
            </c:strRef>
          </c:cat>
          <c:val>
            <c:numRef>
              <c:f>訪視情況!$C$48:$D$48</c:f>
              <c:numCache>
                <c:formatCode>General</c:formatCode>
                <c:ptCount val="2"/>
                <c:pt idx="0">
                  <c:v>107</c:v>
                </c:pt>
                <c:pt idx="1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59-4A8D-BAFF-A017AFE6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訪視情況!$H$34</c:f>
              <c:strCache>
                <c:ptCount val="1"/>
                <c:pt idx="0">
                  <c:v>訪視方式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57-45F2-90BA-8671C4C53E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57-45F2-90BA-8671C4C53E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訪視情況!$H$35:$I$35</c:f>
              <c:strCache>
                <c:ptCount val="2"/>
                <c:pt idx="0">
                  <c:v>(C)共訪</c:v>
                </c:pt>
                <c:pt idx="1">
                  <c:v>(D)自訪</c:v>
                </c:pt>
              </c:strCache>
            </c:strRef>
          </c:cat>
          <c:val>
            <c:numRef>
              <c:f>訪視情況!$H$48:$I$48</c:f>
              <c:numCache>
                <c:formatCode>General</c:formatCode>
                <c:ptCount val="2"/>
                <c:pt idx="0">
                  <c:v>311</c:v>
                </c:pt>
                <c:pt idx="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87-4A9A-AE9E-92CA55E6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訪視情況!$M$34</c:f>
              <c:strCache>
                <c:ptCount val="1"/>
                <c:pt idx="0">
                  <c:v>派案方式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03-4927-ACDA-A2850023A2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03-4927-ACDA-A2850023A2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03-4927-ACDA-A2850023A2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訪視情況!$M$35:$O$35</c:f>
              <c:strCache>
                <c:ptCount val="3"/>
                <c:pt idx="0">
                  <c:v>(E)個案自選</c:v>
                </c:pt>
                <c:pt idx="1">
                  <c:v>(F)輪派</c:v>
                </c:pt>
                <c:pt idx="2">
                  <c:v>(G)
B單位自掘</c:v>
                </c:pt>
              </c:strCache>
            </c:strRef>
          </c:cat>
          <c:val>
            <c:numRef>
              <c:f>訪視情況!$M$48:$O$48</c:f>
              <c:numCache>
                <c:formatCode>General</c:formatCode>
                <c:ptCount val="3"/>
                <c:pt idx="0">
                  <c:v>320</c:v>
                </c:pt>
                <c:pt idx="1">
                  <c:v>19</c:v>
                </c:pt>
                <c:pt idx="2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48-4A54-B056-40773B9C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A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單位社區巡迴接送</a:t>
            </a: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(BD03)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服務量</a:t>
            </a:r>
          </a:p>
        </c:rich>
      </c:tx>
      <c:layout>
        <c:manualLayout>
          <c:xMode val="edge"/>
          <c:yMode val="edge"/>
          <c:x val="0.2050067804024496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BD03服務量!$B$13</c:f>
              <c:strCache>
                <c:ptCount val="1"/>
                <c:pt idx="0">
                  <c:v>人數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BD03服務量!$C$13:$N$13</c:f>
              <c:numCache>
                <c:formatCode>General</c:formatCode>
                <c:ptCount val="12"/>
                <c:pt idx="0">
                  <c:v>91</c:v>
                </c:pt>
                <c:pt idx="1">
                  <c:v>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C4-424B-A43B-594AE8B48F25}"/>
            </c:ext>
          </c:extLst>
        </c:ser>
        <c:ser>
          <c:idx val="1"/>
          <c:order val="1"/>
          <c:tx>
            <c:strRef>
              <c:f>BD03服務量!$B$14</c:f>
              <c:strCache>
                <c:ptCount val="1"/>
                <c:pt idx="0">
                  <c:v>人次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BD03服務量!$C$14:$N$14</c:f>
              <c:numCache>
                <c:formatCode>General</c:formatCode>
                <c:ptCount val="12"/>
                <c:pt idx="0">
                  <c:v>1296</c:v>
                </c:pt>
                <c:pt idx="1">
                  <c:v>907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C4-424B-A43B-594AE8B4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742800"/>
        <c:axId val="507740448"/>
      </c:barChart>
      <c:catAx>
        <c:axId val="50774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40448"/>
        <c:crosses val="autoZero"/>
        <c:auto val="1"/>
        <c:lblAlgn val="ctr"/>
        <c:lblOffset val="100"/>
        <c:noMultiLvlLbl val="0"/>
      </c:catAx>
      <c:valAx>
        <c:axId val="5077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0774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43889</xdr:colOff>
      <xdr:row>6</xdr:row>
      <xdr:rowOff>197509</xdr:rowOff>
    </xdr:from>
    <xdr:to>
      <xdr:col>6</xdr:col>
      <xdr:colOff>434071</xdr:colOff>
      <xdr:row>20</xdr:row>
      <xdr:rowOff>73151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14630</xdr:colOff>
      <xdr:row>7</xdr:row>
      <xdr:rowOff>7315</xdr:rowOff>
    </xdr:from>
    <xdr:to>
      <xdr:col>17</xdr:col>
      <xdr:colOff>0</xdr:colOff>
      <xdr:row>20</xdr:row>
      <xdr:rowOff>87782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36576</xdr:colOff>
      <xdr:row>7</xdr:row>
      <xdr:rowOff>7315</xdr:rowOff>
    </xdr:from>
    <xdr:to>
      <xdr:col>24</xdr:col>
      <xdr:colOff>102412</xdr:colOff>
      <xdr:row>20</xdr:row>
      <xdr:rowOff>87782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349927</xdr:colOff>
      <xdr:row>16</xdr:row>
      <xdr:rowOff>185493</xdr:rowOff>
    </xdr:from>
    <xdr:to>
      <xdr:col>18</xdr:col>
      <xdr:colOff>624557</xdr:colOff>
      <xdr:row>33</xdr:row>
      <xdr:rowOff>52252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403411</xdr:colOff>
      <xdr:row>17</xdr:row>
      <xdr:rowOff>1075</xdr:rowOff>
    </xdr:from>
    <xdr:to>
      <xdr:col>11</xdr:col>
      <xdr:colOff>137697</xdr:colOff>
      <xdr:row>36</xdr:row>
      <xdr:rowOff>94667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xmlns="" id="{DAAF84EC-D62C-43AE-81B5-4968B55C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823388</xdr:colOff>
      <xdr:row>48</xdr:row>
      <xdr:rowOff>195577</xdr:rowOff>
    </xdr:from>
    <xdr:to>
      <xdr:col>5</xdr:col>
      <xdr:colOff>2757</xdr:colOff>
      <xdr:row>62</xdr:row>
      <xdr:rowOff>183921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236235</xdr:colOff>
      <xdr:row>49</xdr:row>
      <xdr:rowOff>4</xdr:rowOff>
    </xdr:from>
    <xdr:to>
      <xdr:col>9</xdr:col>
      <xdr:colOff>112700</xdr:colOff>
      <xdr:row>62</xdr:row>
      <xdr:rowOff>194895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274962</xdr:colOff>
      <xdr:row>49</xdr:row>
      <xdr:rowOff>10332</xdr:rowOff>
    </xdr:from>
    <xdr:to>
      <xdr:col>13</xdr:col>
      <xdr:colOff>444035</xdr:colOff>
      <xdr:row>62</xdr:row>
      <xdr:rowOff>205223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219455</xdr:colOff>
      <xdr:row>10</xdr:row>
      <xdr:rowOff>197510</xdr:rowOff>
    </xdr:from>
    <xdr:to>
      <xdr:col>25</xdr:col>
      <xdr:colOff>124358</xdr:colOff>
      <xdr:row>24</xdr:row>
      <xdr:rowOff>73152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P32"/>
  <sheetViews>
    <sheetView view="pageBreakPreview" zoomScale="60" zoomScaleNormal="70" workbookViewId="0">
      <selection activeCell="K13" sqref="K13"/>
    </sheetView>
  </sheetViews>
  <sheetFormatPr defaultColWidth="4.21875" defaultRowHeight="15.6" x14ac:dyDescent="0.3"/>
  <cols>
    <col min="1" max="1" width="13" style="1" bestFit="1" customWidth="1"/>
    <col min="2" max="2" width="16.44140625" style="1" bestFit="1" customWidth="1"/>
    <col min="3" max="3" width="10.44140625" style="1" bestFit="1" customWidth="1"/>
    <col min="4" max="5" width="7.109375" style="1" bestFit="1" customWidth="1"/>
    <col min="6" max="6" width="10.44140625" style="1" bestFit="1" customWidth="1"/>
    <col min="7" max="8" width="7.109375" style="6" bestFit="1" customWidth="1"/>
    <col min="9" max="10" width="10.44140625" style="6" bestFit="1" customWidth="1"/>
    <col min="11" max="12" width="4.109375" style="6" bestFit="1" customWidth="1"/>
    <col min="13" max="14" width="10.44140625" style="6" bestFit="1" customWidth="1"/>
    <col min="15" max="16" width="4.109375" style="6" bestFit="1" customWidth="1"/>
    <col min="17" max="18" width="10.44140625" style="6" bestFit="1" customWidth="1"/>
    <col min="19" max="20" width="4.109375" style="6" bestFit="1" customWidth="1"/>
    <col min="21" max="22" width="10.44140625" style="6" bestFit="1" customWidth="1"/>
    <col min="23" max="24" width="4.109375" style="6" bestFit="1" customWidth="1"/>
    <col min="25" max="26" width="10.44140625" style="6" bestFit="1" customWidth="1"/>
    <col min="27" max="28" width="4.109375" style="6" bestFit="1" customWidth="1"/>
    <col min="29" max="30" width="10.44140625" style="6" bestFit="1" customWidth="1"/>
    <col min="31" max="32" width="4.109375" style="6" bestFit="1" customWidth="1"/>
    <col min="33" max="34" width="10.44140625" style="6" bestFit="1" customWidth="1"/>
    <col min="35" max="36" width="4.109375" style="6" bestFit="1" customWidth="1"/>
    <col min="37" max="38" width="10.44140625" style="6" bestFit="1" customWidth="1"/>
    <col min="39" max="40" width="4.109375" style="6" bestFit="1" customWidth="1"/>
    <col min="41" max="42" width="10.44140625" style="6" bestFit="1" customWidth="1"/>
    <col min="43" max="44" width="4.109375" style="6" bestFit="1" customWidth="1"/>
    <col min="45" max="46" width="10.44140625" style="6" bestFit="1" customWidth="1"/>
    <col min="47" max="48" width="4.109375" style="6" bestFit="1" customWidth="1"/>
    <col min="49" max="50" width="10.44140625" style="6" bestFit="1" customWidth="1"/>
    <col min="51" max="52" width="4.109375" style="6" bestFit="1" customWidth="1"/>
    <col min="53" max="53" width="10.44140625" style="6" bestFit="1" customWidth="1"/>
    <col min="54" max="68" width="4.21875" style="6"/>
    <col min="69" max="16384" width="4.21875" style="1"/>
  </cols>
  <sheetData>
    <row r="1" spans="1:68" ht="26.55" customHeight="1" x14ac:dyDescent="0.3">
      <c r="A1" s="75" t="s">
        <v>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21.6" x14ac:dyDescent="0.3">
      <c r="A2" s="72" t="s">
        <v>82</v>
      </c>
      <c r="B2" s="73"/>
      <c r="C2" s="72" t="s">
        <v>83</v>
      </c>
      <c r="D2" s="74"/>
      <c r="E2" s="73"/>
      <c r="F2" s="72" t="s">
        <v>84</v>
      </c>
      <c r="G2" s="74"/>
      <c r="H2" s="74"/>
      <c r="I2" s="74"/>
      <c r="J2" s="74"/>
      <c r="K2" s="73"/>
      <c r="L2" s="72" t="s">
        <v>85</v>
      </c>
      <c r="M2" s="73"/>
      <c r="N2" s="72" t="s">
        <v>86</v>
      </c>
      <c r="O2" s="74"/>
      <c r="P2" s="74"/>
      <c r="Q2" s="7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8" x14ac:dyDescent="0.3">
      <c r="A3" s="78" t="s">
        <v>113</v>
      </c>
      <c r="B3" s="79"/>
      <c r="C3" s="81" t="s">
        <v>114</v>
      </c>
      <c r="D3" s="82"/>
      <c r="E3" s="83"/>
      <c r="F3" s="78" t="s">
        <v>177</v>
      </c>
      <c r="G3" s="80"/>
      <c r="H3" s="80"/>
      <c r="I3" s="80"/>
      <c r="J3" s="80"/>
      <c r="K3" s="79"/>
      <c r="L3" s="78" t="s">
        <v>178</v>
      </c>
      <c r="M3" s="79"/>
      <c r="N3" s="78" t="s">
        <v>179</v>
      </c>
      <c r="O3" s="80"/>
      <c r="P3" s="80"/>
      <c r="Q3" s="7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8" x14ac:dyDescent="0.3">
      <c r="A4" s="78" t="s">
        <v>174</v>
      </c>
      <c r="B4" s="79"/>
      <c r="C4" s="84" t="s">
        <v>175</v>
      </c>
      <c r="D4" s="85"/>
      <c r="E4" s="86"/>
      <c r="F4" s="78" t="s">
        <v>176</v>
      </c>
      <c r="G4" s="80"/>
      <c r="H4" s="80"/>
      <c r="I4" s="80"/>
      <c r="J4" s="80"/>
      <c r="K4" s="79"/>
      <c r="L4" s="78"/>
      <c r="M4" s="79"/>
      <c r="N4" s="78" t="s">
        <v>180</v>
      </c>
      <c r="O4" s="80"/>
      <c r="P4" s="80"/>
      <c r="Q4" s="79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8" x14ac:dyDescent="0.3">
      <c r="A5" s="78" t="s">
        <v>116</v>
      </c>
      <c r="B5" s="79"/>
      <c r="C5" s="84" t="s">
        <v>115</v>
      </c>
      <c r="D5" s="85"/>
      <c r="E5" s="86"/>
      <c r="F5" s="78" t="s">
        <v>117</v>
      </c>
      <c r="G5" s="80"/>
      <c r="H5" s="80"/>
      <c r="I5" s="80"/>
      <c r="J5" s="80"/>
      <c r="K5" s="79"/>
      <c r="L5" s="78"/>
      <c r="M5" s="79"/>
      <c r="N5" s="78"/>
      <c r="O5" s="80"/>
      <c r="P5" s="80"/>
      <c r="Q5" s="7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7" spans="1:68" x14ac:dyDescent="0.3">
      <c r="A7" s="66" t="s">
        <v>28</v>
      </c>
      <c r="B7" s="66" t="s">
        <v>29</v>
      </c>
      <c r="C7" s="70" t="s">
        <v>246</v>
      </c>
      <c r="D7" s="71"/>
      <c r="E7" s="71"/>
      <c r="F7" s="67" t="s">
        <v>56</v>
      </c>
      <c r="G7" s="68"/>
      <c r="H7" s="68"/>
      <c r="I7" s="69"/>
      <c r="J7" s="67" t="s">
        <v>57</v>
      </c>
      <c r="K7" s="68"/>
      <c r="L7" s="68"/>
      <c r="M7" s="69"/>
      <c r="N7" s="67" t="s">
        <v>65</v>
      </c>
      <c r="O7" s="68"/>
      <c r="P7" s="68"/>
      <c r="Q7" s="69"/>
      <c r="R7" s="67" t="s">
        <v>66</v>
      </c>
      <c r="S7" s="68"/>
      <c r="T7" s="68"/>
      <c r="U7" s="69"/>
      <c r="V7" s="67" t="s">
        <v>67</v>
      </c>
      <c r="W7" s="68"/>
      <c r="X7" s="68"/>
      <c r="Y7" s="69"/>
      <c r="Z7" s="67" t="s">
        <v>68</v>
      </c>
      <c r="AA7" s="68"/>
      <c r="AB7" s="68"/>
      <c r="AC7" s="69"/>
      <c r="AD7" s="67" t="s">
        <v>69</v>
      </c>
      <c r="AE7" s="68"/>
      <c r="AF7" s="68"/>
      <c r="AG7" s="69"/>
      <c r="AH7" s="67" t="s">
        <v>70</v>
      </c>
      <c r="AI7" s="68"/>
      <c r="AJ7" s="68"/>
      <c r="AK7" s="69"/>
      <c r="AL7" s="67" t="s">
        <v>71</v>
      </c>
      <c r="AM7" s="68"/>
      <c r="AN7" s="68"/>
      <c r="AO7" s="69"/>
      <c r="AP7" s="67" t="s">
        <v>72</v>
      </c>
      <c r="AQ7" s="68"/>
      <c r="AR7" s="68"/>
      <c r="AS7" s="69"/>
      <c r="AT7" s="67" t="s">
        <v>73</v>
      </c>
      <c r="AU7" s="68"/>
      <c r="AV7" s="68"/>
      <c r="AW7" s="69"/>
      <c r="AX7" s="67" t="s">
        <v>74</v>
      </c>
      <c r="AY7" s="68"/>
      <c r="AZ7" s="68"/>
      <c r="BA7" s="68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3">
      <c r="A8" s="66"/>
      <c r="B8" s="66"/>
      <c r="C8" s="44" t="s">
        <v>247</v>
      </c>
      <c r="D8" s="44" t="s">
        <v>248</v>
      </c>
      <c r="E8" s="44" t="s">
        <v>249</v>
      </c>
      <c r="F8" s="3" t="s">
        <v>250</v>
      </c>
      <c r="G8" s="3" t="s">
        <v>51</v>
      </c>
      <c r="H8" s="3" t="s">
        <v>52</v>
      </c>
      <c r="I8" s="3" t="s">
        <v>60</v>
      </c>
      <c r="J8" s="3" t="s">
        <v>250</v>
      </c>
      <c r="K8" s="3" t="s">
        <v>51</v>
      </c>
      <c r="L8" s="3" t="s">
        <v>58</v>
      </c>
      <c r="M8" s="3" t="s">
        <v>59</v>
      </c>
      <c r="N8" s="3" t="s">
        <v>250</v>
      </c>
      <c r="O8" s="3" t="s">
        <v>51</v>
      </c>
      <c r="P8" s="3" t="s">
        <v>58</v>
      </c>
      <c r="Q8" s="3" t="s">
        <v>60</v>
      </c>
      <c r="R8" s="3" t="s">
        <v>250</v>
      </c>
      <c r="S8" s="3" t="s">
        <v>51</v>
      </c>
      <c r="T8" s="3" t="s">
        <v>52</v>
      </c>
      <c r="U8" s="3" t="s">
        <v>60</v>
      </c>
      <c r="V8" s="3" t="s">
        <v>250</v>
      </c>
      <c r="W8" s="3" t="s">
        <v>51</v>
      </c>
      <c r="X8" s="3" t="s">
        <v>52</v>
      </c>
      <c r="Y8" s="3" t="s">
        <v>53</v>
      </c>
      <c r="Z8" s="3" t="s">
        <v>250</v>
      </c>
      <c r="AA8" s="3" t="s">
        <v>51</v>
      </c>
      <c r="AB8" s="3" t="s">
        <v>52</v>
      </c>
      <c r="AC8" s="3" t="s">
        <v>60</v>
      </c>
      <c r="AD8" s="3" t="s">
        <v>250</v>
      </c>
      <c r="AE8" s="3" t="s">
        <v>61</v>
      </c>
      <c r="AF8" s="3" t="s">
        <v>52</v>
      </c>
      <c r="AG8" s="3" t="s">
        <v>53</v>
      </c>
      <c r="AH8" s="3" t="s">
        <v>50</v>
      </c>
      <c r="AI8" s="3" t="s">
        <v>62</v>
      </c>
      <c r="AJ8" s="3" t="s">
        <v>58</v>
      </c>
      <c r="AK8" s="3" t="s">
        <v>53</v>
      </c>
      <c r="AL8" s="3" t="s">
        <v>50</v>
      </c>
      <c r="AM8" s="3" t="s">
        <v>51</v>
      </c>
      <c r="AN8" s="3" t="s">
        <v>52</v>
      </c>
      <c r="AO8" s="3" t="s">
        <v>53</v>
      </c>
      <c r="AP8" s="3" t="s">
        <v>50</v>
      </c>
      <c r="AQ8" s="3" t="s">
        <v>51</v>
      </c>
      <c r="AR8" s="3" t="s">
        <v>58</v>
      </c>
      <c r="AS8" s="3" t="s">
        <v>53</v>
      </c>
      <c r="AT8" s="3" t="s">
        <v>50</v>
      </c>
      <c r="AU8" s="3" t="s">
        <v>51</v>
      </c>
      <c r="AV8" s="3" t="s">
        <v>58</v>
      </c>
      <c r="AW8" s="3" t="s">
        <v>60</v>
      </c>
      <c r="AX8" s="3" t="s">
        <v>50</v>
      </c>
      <c r="AY8" s="3" t="s">
        <v>61</v>
      </c>
      <c r="AZ8" s="3" t="s">
        <v>52</v>
      </c>
      <c r="BA8" s="3" t="s">
        <v>59</v>
      </c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x14ac:dyDescent="0.3">
      <c r="A9" s="66" t="s">
        <v>3</v>
      </c>
      <c r="B9" s="5" t="s">
        <v>37</v>
      </c>
      <c r="C9" s="44">
        <f t="shared" ref="C9:C32" si="0">SUM(F9,J9,N9,R9,V9,Z9,AD9,AH9,AL9,AP9,AT9,AX9)</f>
        <v>433</v>
      </c>
      <c r="D9" s="44">
        <f t="shared" ref="D9:D32" si="1">SUM(G9,K9,O9,S9,W9,AA9,AE9,AI9,AM9,AQ9,AU9,AY9)</f>
        <v>180</v>
      </c>
      <c r="E9" s="44">
        <f t="shared" ref="E9:E32" si="2">SUM(H9,L9,P9,T9,X9,AB9,AF9,AJ9,AN9,AR9,AV9,AZ9)</f>
        <v>253</v>
      </c>
      <c r="F9" s="3">
        <f>G9+H9</f>
        <v>433</v>
      </c>
      <c r="G9" s="3">
        <v>180</v>
      </c>
      <c r="H9" s="3">
        <v>253</v>
      </c>
      <c r="I9" s="3">
        <v>433</v>
      </c>
      <c r="J9" s="3">
        <f>K9+L9</f>
        <v>0</v>
      </c>
      <c r="K9" s="3"/>
      <c r="L9" s="3"/>
      <c r="M9" s="3"/>
      <c r="N9" s="3">
        <f>O9+P9</f>
        <v>0</v>
      </c>
      <c r="O9" s="3"/>
      <c r="P9" s="3"/>
      <c r="Q9" s="3"/>
      <c r="R9" s="3">
        <f>S9+T9</f>
        <v>0</v>
      </c>
      <c r="S9" s="3"/>
      <c r="T9" s="3"/>
      <c r="U9" s="3"/>
      <c r="V9" s="3">
        <f>W9+X9</f>
        <v>0</v>
      </c>
      <c r="W9" s="3"/>
      <c r="X9" s="3"/>
      <c r="Y9" s="3"/>
      <c r="Z9" s="3">
        <f>AA9+AB9</f>
        <v>0</v>
      </c>
      <c r="AA9" s="3"/>
      <c r="AB9" s="3"/>
      <c r="AC9" s="3"/>
      <c r="AD9" s="3">
        <f>AE9+AF9</f>
        <v>0</v>
      </c>
      <c r="AE9" s="3"/>
      <c r="AF9" s="3"/>
      <c r="AG9" s="3"/>
      <c r="AH9" s="3">
        <f>AI9+AJ9</f>
        <v>0</v>
      </c>
      <c r="AI9" s="3"/>
      <c r="AJ9" s="3"/>
      <c r="AK9" s="3"/>
      <c r="AL9" s="3">
        <f>AM9+AN9</f>
        <v>0</v>
      </c>
      <c r="AM9" s="3"/>
      <c r="AN9" s="3"/>
      <c r="AO9" s="3"/>
      <c r="AP9" s="3">
        <f>AQ9+AR9</f>
        <v>0</v>
      </c>
      <c r="AQ9" s="3"/>
      <c r="AR9" s="3"/>
      <c r="AS9" s="3"/>
      <c r="AT9" s="3">
        <f>AU9+AV9</f>
        <v>0</v>
      </c>
      <c r="AU9" s="3"/>
      <c r="AV9" s="3"/>
      <c r="AW9" s="3"/>
      <c r="AX9" s="3">
        <f>AY9+AZ9</f>
        <v>0</v>
      </c>
      <c r="AY9" s="3"/>
      <c r="AZ9" s="3"/>
      <c r="BA9" s="3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x14ac:dyDescent="0.3">
      <c r="A10" s="66"/>
      <c r="B10" s="5" t="s">
        <v>38</v>
      </c>
      <c r="C10" s="44">
        <f t="shared" si="0"/>
        <v>74</v>
      </c>
      <c r="D10" s="44">
        <f t="shared" si="1"/>
        <v>38</v>
      </c>
      <c r="E10" s="44">
        <f t="shared" si="2"/>
        <v>36</v>
      </c>
      <c r="F10" s="3">
        <f t="shared" ref="F10:F31" si="3">G10+H10</f>
        <v>74</v>
      </c>
      <c r="G10" s="3">
        <v>38</v>
      </c>
      <c r="H10" s="3">
        <v>36</v>
      </c>
      <c r="I10" s="3">
        <v>74</v>
      </c>
      <c r="J10" s="3">
        <f t="shared" ref="J10:J31" si="4">K10+L10</f>
        <v>0</v>
      </c>
      <c r="K10" s="3"/>
      <c r="L10" s="3"/>
      <c r="M10" s="3"/>
      <c r="N10" s="3">
        <f t="shared" ref="N10:N31" si="5">O10+P10</f>
        <v>0</v>
      </c>
      <c r="O10" s="3"/>
      <c r="P10" s="3"/>
      <c r="Q10" s="3"/>
      <c r="R10" s="3">
        <f t="shared" ref="R10:R31" si="6">S10+T10</f>
        <v>0</v>
      </c>
      <c r="S10" s="3"/>
      <c r="T10" s="3"/>
      <c r="U10" s="3"/>
      <c r="V10" s="3">
        <f t="shared" ref="V10:V31" si="7">W10+X10</f>
        <v>0</v>
      </c>
      <c r="W10" s="3"/>
      <c r="X10" s="3"/>
      <c r="Y10" s="3"/>
      <c r="Z10" s="3">
        <f t="shared" ref="Z10:Z31" si="8">AA10+AB10</f>
        <v>0</v>
      </c>
      <c r="AA10" s="3"/>
      <c r="AB10" s="3"/>
      <c r="AC10" s="3"/>
      <c r="AD10" s="3">
        <f t="shared" ref="AD10:AD31" si="9">AE10+AF10</f>
        <v>0</v>
      </c>
      <c r="AE10" s="3"/>
      <c r="AF10" s="3"/>
      <c r="AG10" s="3"/>
      <c r="AH10" s="3">
        <f t="shared" ref="AH10:AH31" si="10">AI10+AJ10</f>
        <v>0</v>
      </c>
      <c r="AI10" s="3"/>
      <c r="AJ10" s="3"/>
      <c r="AK10" s="3"/>
      <c r="AL10" s="3">
        <f t="shared" ref="AL10:AL31" si="11">AM10+AN10</f>
        <v>0</v>
      </c>
      <c r="AM10" s="3"/>
      <c r="AN10" s="3"/>
      <c r="AO10" s="3"/>
      <c r="AP10" s="3">
        <f t="shared" ref="AP10:AP31" si="12">AQ10+AR10</f>
        <v>0</v>
      </c>
      <c r="AQ10" s="3"/>
      <c r="AR10" s="3"/>
      <c r="AS10" s="3"/>
      <c r="AT10" s="3">
        <f t="shared" ref="AT10:AT31" si="13">AU10+AV10</f>
        <v>0</v>
      </c>
      <c r="AU10" s="3"/>
      <c r="AV10" s="3"/>
      <c r="AW10" s="3"/>
      <c r="AX10" s="3">
        <f t="shared" ref="AX10:AX31" si="14">AY10+AZ10</f>
        <v>0</v>
      </c>
      <c r="AY10" s="3"/>
      <c r="AZ10" s="3"/>
      <c r="BA10" s="3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x14ac:dyDescent="0.3">
      <c r="A11" s="5" t="s">
        <v>5</v>
      </c>
      <c r="B11" s="5" t="s">
        <v>36</v>
      </c>
      <c r="C11" s="44">
        <f t="shared" si="0"/>
        <v>239</v>
      </c>
      <c r="D11" s="44">
        <f t="shared" si="1"/>
        <v>95</v>
      </c>
      <c r="E11" s="44">
        <f t="shared" si="2"/>
        <v>144</v>
      </c>
      <c r="F11" s="3">
        <f t="shared" si="3"/>
        <v>239</v>
      </c>
      <c r="G11" s="3">
        <v>95</v>
      </c>
      <c r="H11" s="3">
        <v>144</v>
      </c>
      <c r="I11" s="3">
        <v>239</v>
      </c>
      <c r="J11" s="3">
        <f t="shared" si="4"/>
        <v>0</v>
      </c>
      <c r="K11" s="3"/>
      <c r="L11" s="3"/>
      <c r="M11" s="3"/>
      <c r="N11" s="3">
        <f t="shared" si="5"/>
        <v>0</v>
      </c>
      <c r="O11" s="3"/>
      <c r="P11" s="3"/>
      <c r="Q11" s="3"/>
      <c r="R11" s="3">
        <f t="shared" si="6"/>
        <v>0</v>
      </c>
      <c r="S11" s="3"/>
      <c r="T11" s="3"/>
      <c r="U11" s="3"/>
      <c r="V11" s="3">
        <f t="shared" si="7"/>
        <v>0</v>
      </c>
      <c r="W11" s="3"/>
      <c r="X11" s="3"/>
      <c r="Y11" s="3"/>
      <c r="Z11" s="3">
        <f t="shared" si="8"/>
        <v>0</v>
      </c>
      <c r="AA11" s="3"/>
      <c r="AB11" s="3"/>
      <c r="AC11" s="3"/>
      <c r="AD11" s="3">
        <f t="shared" si="9"/>
        <v>0</v>
      </c>
      <c r="AE11" s="3"/>
      <c r="AF11" s="3"/>
      <c r="AG11" s="3"/>
      <c r="AH11" s="3">
        <f t="shared" si="10"/>
        <v>0</v>
      </c>
      <c r="AI11" s="3"/>
      <c r="AJ11" s="3"/>
      <c r="AK11" s="3"/>
      <c r="AL11" s="3">
        <f t="shared" si="11"/>
        <v>0</v>
      </c>
      <c r="AM11" s="3"/>
      <c r="AN11" s="3"/>
      <c r="AO11" s="3"/>
      <c r="AP11" s="3">
        <f t="shared" si="12"/>
        <v>0</v>
      </c>
      <c r="AQ11" s="3"/>
      <c r="AR11" s="3"/>
      <c r="AS11" s="3"/>
      <c r="AT11" s="3">
        <f t="shared" si="13"/>
        <v>0</v>
      </c>
      <c r="AU11" s="3"/>
      <c r="AV11" s="3"/>
      <c r="AW11" s="3"/>
      <c r="AX11" s="3">
        <f t="shared" si="14"/>
        <v>0</v>
      </c>
      <c r="AY11" s="3"/>
      <c r="AZ11" s="3"/>
      <c r="BA11" s="3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3">
      <c r="A12" s="66" t="s">
        <v>7</v>
      </c>
      <c r="B12" s="5" t="s">
        <v>38</v>
      </c>
      <c r="C12" s="44">
        <f t="shared" si="0"/>
        <v>172</v>
      </c>
      <c r="D12" s="44">
        <f t="shared" si="1"/>
        <v>93</v>
      </c>
      <c r="E12" s="44">
        <f t="shared" si="2"/>
        <v>79</v>
      </c>
      <c r="F12" s="3">
        <f t="shared" si="3"/>
        <v>172</v>
      </c>
      <c r="G12" s="3">
        <v>93</v>
      </c>
      <c r="H12" s="3">
        <v>79</v>
      </c>
      <c r="I12" s="3">
        <v>172</v>
      </c>
      <c r="J12" s="3">
        <f t="shared" si="4"/>
        <v>0</v>
      </c>
      <c r="K12" s="3"/>
      <c r="L12" s="3"/>
      <c r="M12" s="3"/>
      <c r="N12" s="3">
        <f t="shared" si="5"/>
        <v>0</v>
      </c>
      <c r="O12" s="3"/>
      <c r="P12" s="3"/>
      <c r="Q12" s="3"/>
      <c r="R12" s="3">
        <f t="shared" si="6"/>
        <v>0</v>
      </c>
      <c r="S12" s="3"/>
      <c r="T12" s="3"/>
      <c r="U12" s="3"/>
      <c r="V12" s="3">
        <f t="shared" si="7"/>
        <v>0</v>
      </c>
      <c r="W12" s="3"/>
      <c r="X12" s="3"/>
      <c r="Y12" s="3"/>
      <c r="Z12" s="3">
        <f t="shared" si="8"/>
        <v>0</v>
      </c>
      <c r="AA12" s="3"/>
      <c r="AB12" s="3"/>
      <c r="AC12" s="3"/>
      <c r="AD12" s="3">
        <f t="shared" si="9"/>
        <v>0</v>
      </c>
      <c r="AE12" s="3"/>
      <c r="AF12" s="3"/>
      <c r="AG12" s="3"/>
      <c r="AH12" s="3">
        <f t="shared" si="10"/>
        <v>0</v>
      </c>
      <c r="AI12" s="3"/>
      <c r="AJ12" s="3"/>
      <c r="AK12" s="3"/>
      <c r="AL12" s="3">
        <f t="shared" si="11"/>
        <v>0</v>
      </c>
      <c r="AM12" s="3"/>
      <c r="AN12" s="3"/>
      <c r="AO12" s="3"/>
      <c r="AP12" s="3">
        <f t="shared" si="12"/>
        <v>0</v>
      </c>
      <c r="AQ12" s="3"/>
      <c r="AR12" s="3"/>
      <c r="AS12" s="3"/>
      <c r="AT12" s="3">
        <f t="shared" si="13"/>
        <v>0</v>
      </c>
      <c r="AU12" s="3"/>
      <c r="AV12" s="3"/>
      <c r="AW12" s="3"/>
      <c r="AX12" s="3">
        <f t="shared" si="14"/>
        <v>0</v>
      </c>
      <c r="AY12" s="3"/>
      <c r="AZ12" s="3"/>
      <c r="BA12" s="3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3">
      <c r="A13" s="66"/>
      <c r="B13" s="5" t="s">
        <v>43</v>
      </c>
      <c r="C13" s="44">
        <f t="shared" si="0"/>
        <v>73</v>
      </c>
      <c r="D13" s="44">
        <f t="shared" si="1"/>
        <v>34</v>
      </c>
      <c r="E13" s="44">
        <f t="shared" si="2"/>
        <v>39</v>
      </c>
      <c r="F13" s="3">
        <f t="shared" si="3"/>
        <v>73</v>
      </c>
      <c r="G13" s="3">
        <v>34</v>
      </c>
      <c r="H13" s="3">
        <v>39</v>
      </c>
      <c r="I13" s="3">
        <v>73</v>
      </c>
      <c r="J13" s="3">
        <f t="shared" si="4"/>
        <v>0</v>
      </c>
      <c r="K13" s="3"/>
      <c r="L13" s="3"/>
      <c r="M13" s="3"/>
      <c r="N13" s="3">
        <f t="shared" si="5"/>
        <v>0</v>
      </c>
      <c r="O13" s="3"/>
      <c r="P13" s="3"/>
      <c r="Q13" s="3"/>
      <c r="R13" s="3">
        <f t="shared" si="6"/>
        <v>0</v>
      </c>
      <c r="S13" s="3"/>
      <c r="T13" s="3"/>
      <c r="U13" s="3"/>
      <c r="V13" s="3">
        <f t="shared" si="7"/>
        <v>0</v>
      </c>
      <c r="W13" s="3"/>
      <c r="X13" s="3"/>
      <c r="Y13" s="3"/>
      <c r="Z13" s="3">
        <f t="shared" si="8"/>
        <v>0</v>
      </c>
      <c r="AA13" s="3"/>
      <c r="AB13" s="3"/>
      <c r="AC13" s="3"/>
      <c r="AD13" s="3">
        <f t="shared" si="9"/>
        <v>0</v>
      </c>
      <c r="AE13" s="3"/>
      <c r="AF13" s="3"/>
      <c r="AG13" s="3"/>
      <c r="AH13" s="3">
        <f t="shared" si="10"/>
        <v>0</v>
      </c>
      <c r="AI13" s="3"/>
      <c r="AJ13" s="3"/>
      <c r="AK13" s="3"/>
      <c r="AL13" s="3">
        <f t="shared" si="11"/>
        <v>0</v>
      </c>
      <c r="AM13" s="3"/>
      <c r="AN13" s="3"/>
      <c r="AO13" s="3"/>
      <c r="AP13" s="3">
        <f t="shared" si="12"/>
        <v>0</v>
      </c>
      <c r="AQ13" s="3"/>
      <c r="AR13" s="3"/>
      <c r="AS13" s="3"/>
      <c r="AT13" s="3">
        <f t="shared" si="13"/>
        <v>0</v>
      </c>
      <c r="AU13" s="3"/>
      <c r="AV13" s="3"/>
      <c r="AW13" s="3"/>
      <c r="AX13" s="3">
        <f t="shared" si="14"/>
        <v>0</v>
      </c>
      <c r="AY13" s="3"/>
      <c r="AZ13" s="3"/>
      <c r="BA13" s="3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x14ac:dyDescent="0.3">
      <c r="A14" s="66"/>
      <c r="B14" s="5" t="s">
        <v>44</v>
      </c>
      <c r="C14" s="44">
        <f t="shared" si="0"/>
        <v>163</v>
      </c>
      <c r="D14" s="44">
        <f t="shared" si="1"/>
        <v>66</v>
      </c>
      <c r="E14" s="44">
        <f t="shared" si="2"/>
        <v>97</v>
      </c>
      <c r="F14" s="3">
        <f t="shared" si="3"/>
        <v>163</v>
      </c>
      <c r="G14" s="3">
        <v>66</v>
      </c>
      <c r="H14" s="3">
        <v>97</v>
      </c>
      <c r="I14" s="3">
        <v>163</v>
      </c>
      <c r="J14" s="3">
        <f t="shared" si="4"/>
        <v>0</v>
      </c>
      <c r="K14" s="3"/>
      <c r="L14" s="3"/>
      <c r="M14" s="3"/>
      <c r="N14" s="3">
        <f t="shared" si="5"/>
        <v>0</v>
      </c>
      <c r="O14" s="3"/>
      <c r="P14" s="3"/>
      <c r="Q14" s="3"/>
      <c r="R14" s="3">
        <f t="shared" si="6"/>
        <v>0</v>
      </c>
      <c r="S14" s="3"/>
      <c r="T14" s="3"/>
      <c r="U14" s="3"/>
      <c r="V14" s="3">
        <f t="shared" si="7"/>
        <v>0</v>
      </c>
      <c r="W14" s="3"/>
      <c r="X14" s="3"/>
      <c r="Y14" s="3"/>
      <c r="Z14" s="3">
        <f t="shared" si="8"/>
        <v>0</v>
      </c>
      <c r="AA14" s="3"/>
      <c r="AB14" s="3"/>
      <c r="AC14" s="3"/>
      <c r="AD14" s="3">
        <f t="shared" si="9"/>
        <v>0</v>
      </c>
      <c r="AE14" s="3"/>
      <c r="AF14" s="3"/>
      <c r="AG14" s="3"/>
      <c r="AH14" s="3">
        <f t="shared" si="10"/>
        <v>0</v>
      </c>
      <c r="AI14" s="3"/>
      <c r="AJ14" s="3"/>
      <c r="AK14" s="3"/>
      <c r="AL14" s="3">
        <f t="shared" si="11"/>
        <v>0</v>
      </c>
      <c r="AM14" s="3"/>
      <c r="AN14" s="3"/>
      <c r="AO14" s="3"/>
      <c r="AP14" s="3">
        <f t="shared" si="12"/>
        <v>0</v>
      </c>
      <c r="AQ14" s="3"/>
      <c r="AR14" s="3"/>
      <c r="AS14" s="3"/>
      <c r="AT14" s="3">
        <f t="shared" si="13"/>
        <v>0</v>
      </c>
      <c r="AU14" s="3"/>
      <c r="AV14" s="3"/>
      <c r="AW14" s="3"/>
      <c r="AX14" s="3">
        <f t="shared" si="14"/>
        <v>0</v>
      </c>
      <c r="AY14" s="3"/>
      <c r="AZ14" s="3"/>
      <c r="BA14" s="3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x14ac:dyDescent="0.3">
      <c r="A15" s="66"/>
      <c r="B15" s="5" t="s">
        <v>45</v>
      </c>
      <c r="C15" s="44">
        <f t="shared" si="0"/>
        <v>100</v>
      </c>
      <c r="D15" s="44">
        <f t="shared" si="1"/>
        <v>54</v>
      </c>
      <c r="E15" s="44">
        <f t="shared" si="2"/>
        <v>46</v>
      </c>
      <c r="F15" s="3">
        <f t="shared" si="3"/>
        <v>100</v>
      </c>
      <c r="G15" s="3">
        <v>54</v>
      </c>
      <c r="H15" s="3">
        <v>46</v>
      </c>
      <c r="I15" s="3">
        <v>100</v>
      </c>
      <c r="J15" s="3">
        <f t="shared" si="4"/>
        <v>0</v>
      </c>
      <c r="K15" s="3"/>
      <c r="L15" s="3"/>
      <c r="M15" s="3"/>
      <c r="N15" s="3">
        <f t="shared" si="5"/>
        <v>0</v>
      </c>
      <c r="O15" s="3"/>
      <c r="P15" s="3"/>
      <c r="Q15" s="3"/>
      <c r="R15" s="3">
        <f t="shared" si="6"/>
        <v>0</v>
      </c>
      <c r="S15" s="3"/>
      <c r="T15" s="3"/>
      <c r="U15" s="3"/>
      <c r="V15" s="3">
        <f t="shared" si="7"/>
        <v>0</v>
      </c>
      <c r="W15" s="3"/>
      <c r="X15" s="3"/>
      <c r="Y15" s="3"/>
      <c r="Z15" s="3">
        <f t="shared" si="8"/>
        <v>0</v>
      </c>
      <c r="AA15" s="3"/>
      <c r="AB15" s="3"/>
      <c r="AC15" s="3"/>
      <c r="AD15" s="3">
        <f t="shared" si="9"/>
        <v>0</v>
      </c>
      <c r="AE15" s="3"/>
      <c r="AF15" s="3"/>
      <c r="AG15" s="3"/>
      <c r="AH15" s="3">
        <f t="shared" si="10"/>
        <v>0</v>
      </c>
      <c r="AI15" s="3"/>
      <c r="AJ15" s="3"/>
      <c r="AK15" s="3"/>
      <c r="AL15" s="3">
        <f t="shared" si="11"/>
        <v>0</v>
      </c>
      <c r="AM15" s="3"/>
      <c r="AN15" s="3"/>
      <c r="AO15" s="3"/>
      <c r="AP15" s="3">
        <f t="shared" si="12"/>
        <v>0</v>
      </c>
      <c r="AQ15" s="3"/>
      <c r="AR15" s="3"/>
      <c r="AS15" s="3"/>
      <c r="AT15" s="3">
        <f t="shared" si="13"/>
        <v>0</v>
      </c>
      <c r="AU15" s="3"/>
      <c r="AV15" s="3"/>
      <c r="AW15" s="3"/>
      <c r="AX15" s="3">
        <f t="shared" si="14"/>
        <v>0</v>
      </c>
      <c r="AY15" s="3"/>
      <c r="AZ15" s="3"/>
      <c r="BA15" s="3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x14ac:dyDescent="0.3">
      <c r="A16" s="66" t="s">
        <v>9</v>
      </c>
      <c r="B16" s="5" t="s">
        <v>34</v>
      </c>
      <c r="C16" s="44">
        <f t="shared" si="0"/>
        <v>197</v>
      </c>
      <c r="D16" s="44">
        <f t="shared" si="1"/>
        <v>72</v>
      </c>
      <c r="E16" s="44">
        <f t="shared" si="2"/>
        <v>125</v>
      </c>
      <c r="F16" s="3">
        <f t="shared" si="3"/>
        <v>197</v>
      </c>
      <c r="G16" s="3">
        <v>72</v>
      </c>
      <c r="H16" s="3">
        <v>125</v>
      </c>
      <c r="I16" s="3">
        <v>197</v>
      </c>
      <c r="J16" s="3">
        <f t="shared" si="4"/>
        <v>0</v>
      </c>
      <c r="K16" s="3"/>
      <c r="L16" s="3"/>
      <c r="M16" s="3"/>
      <c r="N16" s="3">
        <f t="shared" si="5"/>
        <v>0</v>
      </c>
      <c r="O16" s="3"/>
      <c r="P16" s="3"/>
      <c r="Q16" s="3"/>
      <c r="R16" s="3">
        <f t="shared" si="6"/>
        <v>0</v>
      </c>
      <c r="S16" s="3"/>
      <c r="T16" s="3"/>
      <c r="U16" s="3"/>
      <c r="V16" s="3">
        <f t="shared" si="7"/>
        <v>0</v>
      </c>
      <c r="W16" s="3"/>
      <c r="X16" s="3"/>
      <c r="Y16" s="3"/>
      <c r="Z16" s="3">
        <f t="shared" si="8"/>
        <v>0</v>
      </c>
      <c r="AA16" s="3"/>
      <c r="AB16" s="3"/>
      <c r="AC16" s="3"/>
      <c r="AD16" s="3">
        <f t="shared" si="9"/>
        <v>0</v>
      </c>
      <c r="AE16" s="3"/>
      <c r="AF16" s="3"/>
      <c r="AG16" s="3"/>
      <c r="AH16" s="3">
        <f t="shared" si="10"/>
        <v>0</v>
      </c>
      <c r="AI16" s="3"/>
      <c r="AJ16" s="3"/>
      <c r="AK16" s="3"/>
      <c r="AL16" s="3">
        <f t="shared" si="11"/>
        <v>0</v>
      </c>
      <c r="AM16" s="3"/>
      <c r="AN16" s="3"/>
      <c r="AO16" s="3"/>
      <c r="AP16" s="3">
        <f t="shared" si="12"/>
        <v>0</v>
      </c>
      <c r="AQ16" s="3"/>
      <c r="AR16" s="3"/>
      <c r="AS16" s="3"/>
      <c r="AT16" s="3">
        <f t="shared" si="13"/>
        <v>0</v>
      </c>
      <c r="AU16" s="3"/>
      <c r="AV16" s="3"/>
      <c r="AW16" s="3"/>
      <c r="AX16" s="3">
        <f t="shared" si="14"/>
        <v>0</v>
      </c>
      <c r="AY16" s="3"/>
      <c r="AZ16" s="3"/>
      <c r="BA16" s="3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x14ac:dyDescent="0.3">
      <c r="A17" s="66"/>
      <c r="B17" s="5" t="s">
        <v>47</v>
      </c>
      <c r="C17" s="44">
        <f t="shared" si="0"/>
        <v>372</v>
      </c>
      <c r="D17" s="44">
        <f t="shared" si="1"/>
        <v>161</v>
      </c>
      <c r="E17" s="44">
        <f t="shared" si="2"/>
        <v>211</v>
      </c>
      <c r="F17" s="3">
        <f t="shared" si="3"/>
        <v>372</v>
      </c>
      <c r="G17" s="3">
        <v>161</v>
      </c>
      <c r="H17" s="3">
        <v>211</v>
      </c>
      <c r="I17" s="3">
        <v>372</v>
      </c>
      <c r="J17" s="3">
        <f t="shared" si="4"/>
        <v>0</v>
      </c>
      <c r="K17" s="3"/>
      <c r="L17" s="3"/>
      <c r="M17" s="3"/>
      <c r="N17" s="3">
        <f t="shared" si="5"/>
        <v>0</v>
      </c>
      <c r="O17" s="3"/>
      <c r="P17" s="3"/>
      <c r="Q17" s="3"/>
      <c r="R17" s="3">
        <f t="shared" si="6"/>
        <v>0</v>
      </c>
      <c r="S17" s="3"/>
      <c r="T17" s="3"/>
      <c r="U17" s="3"/>
      <c r="V17" s="3">
        <f t="shared" si="7"/>
        <v>0</v>
      </c>
      <c r="W17" s="3"/>
      <c r="X17" s="3"/>
      <c r="Y17" s="3"/>
      <c r="Z17" s="3">
        <f t="shared" si="8"/>
        <v>0</v>
      </c>
      <c r="AA17" s="3"/>
      <c r="AB17" s="3"/>
      <c r="AC17" s="3"/>
      <c r="AD17" s="3">
        <f t="shared" si="9"/>
        <v>0</v>
      </c>
      <c r="AE17" s="3"/>
      <c r="AF17" s="3"/>
      <c r="AG17" s="3"/>
      <c r="AH17" s="3">
        <f t="shared" si="10"/>
        <v>0</v>
      </c>
      <c r="AI17" s="3"/>
      <c r="AJ17" s="3"/>
      <c r="AK17" s="3"/>
      <c r="AL17" s="3">
        <f t="shared" si="11"/>
        <v>0</v>
      </c>
      <c r="AM17" s="3"/>
      <c r="AN17" s="3"/>
      <c r="AO17" s="3"/>
      <c r="AP17" s="3">
        <f t="shared" si="12"/>
        <v>0</v>
      </c>
      <c r="AQ17" s="3"/>
      <c r="AR17" s="3"/>
      <c r="AS17" s="3"/>
      <c r="AT17" s="3">
        <f t="shared" si="13"/>
        <v>0</v>
      </c>
      <c r="AU17" s="3"/>
      <c r="AV17" s="3"/>
      <c r="AW17" s="3"/>
      <c r="AX17" s="3">
        <f t="shared" si="14"/>
        <v>0</v>
      </c>
      <c r="AY17" s="3"/>
      <c r="AZ17" s="3"/>
      <c r="BA17" s="3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x14ac:dyDescent="0.3">
      <c r="A18" s="66"/>
      <c r="B18" s="5" t="s">
        <v>35</v>
      </c>
      <c r="C18" s="44">
        <f t="shared" si="0"/>
        <v>117</v>
      </c>
      <c r="D18" s="44">
        <f t="shared" si="1"/>
        <v>54</v>
      </c>
      <c r="E18" s="44">
        <f t="shared" si="2"/>
        <v>63</v>
      </c>
      <c r="F18" s="3">
        <f t="shared" si="3"/>
        <v>117</v>
      </c>
      <c r="G18" s="3">
        <v>54</v>
      </c>
      <c r="H18" s="3">
        <v>63</v>
      </c>
      <c r="I18" s="3">
        <v>117</v>
      </c>
      <c r="J18" s="3">
        <f t="shared" si="4"/>
        <v>0</v>
      </c>
      <c r="K18" s="3"/>
      <c r="L18" s="3"/>
      <c r="M18" s="3"/>
      <c r="N18" s="3">
        <f t="shared" si="5"/>
        <v>0</v>
      </c>
      <c r="O18" s="3"/>
      <c r="P18" s="3"/>
      <c r="Q18" s="3"/>
      <c r="R18" s="3">
        <f t="shared" si="6"/>
        <v>0</v>
      </c>
      <c r="S18" s="3"/>
      <c r="T18" s="3"/>
      <c r="U18" s="3"/>
      <c r="V18" s="3">
        <f t="shared" si="7"/>
        <v>0</v>
      </c>
      <c r="W18" s="3"/>
      <c r="X18" s="3"/>
      <c r="Y18" s="3"/>
      <c r="Z18" s="3">
        <f t="shared" si="8"/>
        <v>0</v>
      </c>
      <c r="AA18" s="3"/>
      <c r="AB18" s="3"/>
      <c r="AC18" s="3"/>
      <c r="AD18" s="3">
        <f t="shared" si="9"/>
        <v>0</v>
      </c>
      <c r="AE18" s="3"/>
      <c r="AF18" s="3"/>
      <c r="AG18" s="3"/>
      <c r="AH18" s="3">
        <f t="shared" si="10"/>
        <v>0</v>
      </c>
      <c r="AI18" s="3"/>
      <c r="AJ18" s="3"/>
      <c r="AK18" s="3"/>
      <c r="AL18" s="3">
        <f t="shared" si="11"/>
        <v>0</v>
      </c>
      <c r="AM18" s="3"/>
      <c r="AN18" s="3"/>
      <c r="AO18" s="3"/>
      <c r="AP18" s="3">
        <f t="shared" si="12"/>
        <v>0</v>
      </c>
      <c r="AQ18" s="3"/>
      <c r="AR18" s="3"/>
      <c r="AS18" s="3"/>
      <c r="AT18" s="3">
        <f t="shared" si="13"/>
        <v>0</v>
      </c>
      <c r="AU18" s="3"/>
      <c r="AV18" s="3"/>
      <c r="AW18" s="3"/>
      <c r="AX18" s="3">
        <f t="shared" si="14"/>
        <v>0</v>
      </c>
      <c r="AY18" s="3"/>
      <c r="AZ18" s="3"/>
      <c r="BA18" s="3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x14ac:dyDescent="0.3">
      <c r="A19" s="5" t="s">
        <v>11</v>
      </c>
      <c r="B19" s="5" t="s">
        <v>30</v>
      </c>
      <c r="C19" s="44">
        <f t="shared" si="0"/>
        <v>230</v>
      </c>
      <c r="D19" s="44">
        <f t="shared" si="1"/>
        <v>99</v>
      </c>
      <c r="E19" s="44">
        <f t="shared" si="2"/>
        <v>131</v>
      </c>
      <c r="F19" s="3">
        <f t="shared" si="3"/>
        <v>230</v>
      </c>
      <c r="G19" s="3">
        <v>99</v>
      </c>
      <c r="H19" s="3">
        <v>131</v>
      </c>
      <c r="I19" s="3">
        <v>230</v>
      </c>
      <c r="J19" s="3">
        <f t="shared" si="4"/>
        <v>0</v>
      </c>
      <c r="K19" s="3"/>
      <c r="L19" s="3"/>
      <c r="M19" s="3"/>
      <c r="N19" s="3">
        <f t="shared" si="5"/>
        <v>0</v>
      </c>
      <c r="O19" s="3"/>
      <c r="P19" s="3"/>
      <c r="Q19" s="3"/>
      <c r="R19" s="3">
        <f t="shared" si="6"/>
        <v>0</v>
      </c>
      <c r="S19" s="3"/>
      <c r="T19" s="3"/>
      <c r="U19" s="3"/>
      <c r="V19" s="3">
        <f t="shared" si="7"/>
        <v>0</v>
      </c>
      <c r="W19" s="3"/>
      <c r="X19" s="3"/>
      <c r="Y19" s="3"/>
      <c r="Z19" s="3">
        <f t="shared" si="8"/>
        <v>0</v>
      </c>
      <c r="AA19" s="3"/>
      <c r="AB19" s="3"/>
      <c r="AC19" s="3"/>
      <c r="AD19" s="3">
        <f t="shared" si="9"/>
        <v>0</v>
      </c>
      <c r="AE19" s="3"/>
      <c r="AF19" s="3"/>
      <c r="AG19" s="3"/>
      <c r="AH19" s="3">
        <f t="shared" si="10"/>
        <v>0</v>
      </c>
      <c r="AI19" s="3"/>
      <c r="AJ19" s="3"/>
      <c r="AK19" s="3"/>
      <c r="AL19" s="3">
        <f t="shared" si="11"/>
        <v>0</v>
      </c>
      <c r="AM19" s="3"/>
      <c r="AN19" s="3"/>
      <c r="AO19" s="3"/>
      <c r="AP19" s="3">
        <f t="shared" si="12"/>
        <v>0</v>
      </c>
      <c r="AQ19" s="3"/>
      <c r="AR19" s="3"/>
      <c r="AS19" s="3"/>
      <c r="AT19" s="3">
        <f t="shared" si="13"/>
        <v>0</v>
      </c>
      <c r="AU19" s="3"/>
      <c r="AV19" s="3"/>
      <c r="AW19" s="3"/>
      <c r="AX19" s="3">
        <f t="shared" si="14"/>
        <v>0</v>
      </c>
      <c r="AY19" s="3"/>
      <c r="AZ19" s="3"/>
      <c r="BA19" s="3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x14ac:dyDescent="0.3">
      <c r="A20" s="5" t="s">
        <v>13</v>
      </c>
      <c r="B20" s="5" t="s">
        <v>33</v>
      </c>
      <c r="C20" s="44">
        <f t="shared" si="0"/>
        <v>243</v>
      </c>
      <c r="D20" s="44">
        <f t="shared" si="1"/>
        <v>91</v>
      </c>
      <c r="E20" s="44">
        <f t="shared" si="2"/>
        <v>152</v>
      </c>
      <c r="F20" s="3">
        <f t="shared" si="3"/>
        <v>243</v>
      </c>
      <c r="G20" s="3">
        <v>91</v>
      </c>
      <c r="H20" s="3">
        <v>152</v>
      </c>
      <c r="I20" s="3">
        <v>243</v>
      </c>
      <c r="J20" s="3">
        <f t="shared" si="4"/>
        <v>0</v>
      </c>
      <c r="K20" s="3"/>
      <c r="L20" s="3"/>
      <c r="M20" s="3"/>
      <c r="N20" s="3">
        <f t="shared" si="5"/>
        <v>0</v>
      </c>
      <c r="O20" s="3"/>
      <c r="P20" s="3"/>
      <c r="Q20" s="3"/>
      <c r="R20" s="3">
        <f t="shared" si="6"/>
        <v>0</v>
      </c>
      <c r="S20" s="3"/>
      <c r="T20" s="3"/>
      <c r="U20" s="3"/>
      <c r="V20" s="3">
        <f t="shared" si="7"/>
        <v>0</v>
      </c>
      <c r="W20" s="3"/>
      <c r="X20" s="3"/>
      <c r="Y20" s="3"/>
      <c r="Z20" s="3">
        <f t="shared" si="8"/>
        <v>0</v>
      </c>
      <c r="AA20" s="3"/>
      <c r="AB20" s="3"/>
      <c r="AC20" s="3"/>
      <c r="AD20" s="3">
        <f t="shared" si="9"/>
        <v>0</v>
      </c>
      <c r="AE20" s="3"/>
      <c r="AF20" s="3"/>
      <c r="AG20" s="3"/>
      <c r="AH20" s="3">
        <f t="shared" si="10"/>
        <v>0</v>
      </c>
      <c r="AI20" s="3"/>
      <c r="AJ20" s="3"/>
      <c r="AK20" s="3"/>
      <c r="AL20" s="3">
        <f t="shared" si="11"/>
        <v>0</v>
      </c>
      <c r="AM20" s="3"/>
      <c r="AN20" s="3"/>
      <c r="AO20" s="3"/>
      <c r="AP20" s="3">
        <f t="shared" si="12"/>
        <v>0</v>
      </c>
      <c r="AQ20" s="3"/>
      <c r="AR20" s="3"/>
      <c r="AS20" s="3"/>
      <c r="AT20" s="3">
        <f t="shared" si="13"/>
        <v>0</v>
      </c>
      <c r="AU20" s="3"/>
      <c r="AV20" s="3"/>
      <c r="AW20" s="3"/>
      <c r="AX20" s="3">
        <f t="shared" si="14"/>
        <v>0</v>
      </c>
      <c r="AY20" s="3"/>
      <c r="AZ20" s="3"/>
      <c r="BA20" s="3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x14ac:dyDescent="0.3">
      <c r="A21" s="66" t="s">
        <v>15</v>
      </c>
      <c r="B21" s="5" t="s">
        <v>76</v>
      </c>
      <c r="C21" s="44">
        <f t="shared" si="0"/>
        <v>360</v>
      </c>
      <c r="D21" s="44">
        <f t="shared" si="1"/>
        <v>165</v>
      </c>
      <c r="E21" s="44">
        <f t="shared" si="2"/>
        <v>195</v>
      </c>
      <c r="F21" s="3">
        <f t="shared" si="3"/>
        <v>360</v>
      </c>
      <c r="G21" s="3">
        <v>165</v>
      </c>
      <c r="H21" s="3">
        <v>195</v>
      </c>
      <c r="I21" s="3">
        <v>360</v>
      </c>
      <c r="J21" s="3">
        <f t="shared" si="4"/>
        <v>0</v>
      </c>
      <c r="K21" s="3"/>
      <c r="L21" s="3"/>
      <c r="M21" s="3"/>
      <c r="N21" s="3">
        <f t="shared" si="5"/>
        <v>0</v>
      </c>
      <c r="O21" s="3"/>
      <c r="P21" s="3"/>
      <c r="Q21" s="3"/>
      <c r="R21" s="3">
        <f t="shared" si="6"/>
        <v>0</v>
      </c>
      <c r="S21" s="3"/>
      <c r="T21" s="3"/>
      <c r="U21" s="3"/>
      <c r="V21" s="3">
        <f t="shared" si="7"/>
        <v>0</v>
      </c>
      <c r="W21" s="3"/>
      <c r="X21" s="3"/>
      <c r="Y21" s="3"/>
      <c r="Z21" s="3">
        <f t="shared" si="8"/>
        <v>0</v>
      </c>
      <c r="AA21" s="3"/>
      <c r="AB21" s="3"/>
      <c r="AC21" s="3"/>
      <c r="AD21" s="3">
        <f t="shared" si="9"/>
        <v>0</v>
      </c>
      <c r="AE21" s="3"/>
      <c r="AF21" s="3"/>
      <c r="AG21" s="3"/>
      <c r="AH21" s="3">
        <f t="shared" si="10"/>
        <v>0</v>
      </c>
      <c r="AI21" s="3"/>
      <c r="AJ21" s="3"/>
      <c r="AK21" s="3"/>
      <c r="AL21" s="3">
        <f t="shared" si="11"/>
        <v>0</v>
      </c>
      <c r="AM21" s="3"/>
      <c r="AN21" s="3"/>
      <c r="AO21" s="3"/>
      <c r="AP21" s="3">
        <f t="shared" si="12"/>
        <v>0</v>
      </c>
      <c r="AQ21" s="3"/>
      <c r="AR21" s="3"/>
      <c r="AS21" s="3"/>
      <c r="AT21" s="3">
        <f t="shared" si="13"/>
        <v>0</v>
      </c>
      <c r="AU21" s="3"/>
      <c r="AV21" s="3"/>
      <c r="AW21" s="3"/>
      <c r="AX21" s="3">
        <f t="shared" si="14"/>
        <v>0</v>
      </c>
      <c r="AY21" s="3"/>
      <c r="AZ21" s="3"/>
      <c r="BA21" s="3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x14ac:dyDescent="0.3">
      <c r="A22" s="66"/>
      <c r="B22" s="5" t="s">
        <v>31</v>
      </c>
      <c r="C22" s="44">
        <f t="shared" si="0"/>
        <v>168</v>
      </c>
      <c r="D22" s="44">
        <f t="shared" si="1"/>
        <v>81</v>
      </c>
      <c r="E22" s="44">
        <f t="shared" si="2"/>
        <v>87</v>
      </c>
      <c r="F22" s="3">
        <f t="shared" si="3"/>
        <v>168</v>
      </c>
      <c r="G22" s="3">
        <v>81</v>
      </c>
      <c r="H22" s="3">
        <v>87</v>
      </c>
      <c r="I22" s="3">
        <v>168</v>
      </c>
      <c r="J22" s="3">
        <f t="shared" si="4"/>
        <v>0</v>
      </c>
      <c r="K22" s="3"/>
      <c r="L22" s="3"/>
      <c r="M22" s="3"/>
      <c r="N22" s="3">
        <f t="shared" si="5"/>
        <v>0</v>
      </c>
      <c r="O22" s="3"/>
      <c r="P22" s="3"/>
      <c r="Q22" s="3"/>
      <c r="R22" s="3">
        <f t="shared" si="6"/>
        <v>0</v>
      </c>
      <c r="S22" s="3"/>
      <c r="T22" s="3"/>
      <c r="U22" s="3"/>
      <c r="V22" s="3">
        <f t="shared" si="7"/>
        <v>0</v>
      </c>
      <c r="W22" s="3"/>
      <c r="X22" s="3"/>
      <c r="Y22" s="3"/>
      <c r="Z22" s="3">
        <f t="shared" si="8"/>
        <v>0</v>
      </c>
      <c r="AA22" s="3"/>
      <c r="AB22" s="3"/>
      <c r="AC22" s="3"/>
      <c r="AD22" s="3">
        <f t="shared" si="9"/>
        <v>0</v>
      </c>
      <c r="AE22" s="3"/>
      <c r="AF22" s="3"/>
      <c r="AG22" s="3"/>
      <c r="AH22" s="3">
        <f t="shared" si="10"/>
        <v>0</v>
      </c>
      <c r="AI22" s="3"/>
      <c r="AJ22" s="3"/>
      <c r="AK22" s="3"/>
      <c r="AL22" s="3">
        <f t="shared" si="11"/>
        <v>0</v>
      </c>
      <c r="AM22" s="3"/>
      <c r="AN22" s="3"/>
      <c r="AO22" s="3"/>
      <c r="AP22" s="3">
        <f t="shared" si="12"/>
        <v>0</v>
      </c>
      <c r="AQ22" s="3"/>
      <c r="AR22" s="3"/>
      <c r="AS22" s="3"/>
      <c r="AT22" s="3">
        <f t="shared" si="13"/>
        <v>0</v>
      </c>
      <c r="AU22" s="3"/>
      <c r="AV22" s="3"/>
      <c r="AW22" s="3"/>
      <c r="AX22" s="3">
        <f t="shared" si="14"/>
        <v>0</v>
      </c>
      <c r="AY22" s="3"/>
      <c r="AZ22" s="3"/>
      <c r="BA22" s="3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3">
      <c r="A23" s="66"/>
      <c r="B23" s="5" t="s">
        <v>32</v>
      </c>
      <c r="C23" s="44">
        <f t="shared" si="0"/>
        <v>59</v>
      </c>
      <c r="D23" s="44">
        <f t="shared" si="1"/>
        <v>30</v>
      </c>
      <c r="E23" s="44">
        <f t="shared" si="2"/>
        <v>29</v>
      </c>
      <c r="F23" s="3">
        <f t="shared" si="3"/>
        <v>59</v>
      </c>
      <c r="G23" s="3">
        <v>30</v>
      </c>
      <c r="H23" s="3">
        <v>29</v>
      </c>
      <c r="I23" s="3">
        <v>59</v>
      </c>
      <c r="J23" s="3">
        <f t="shared" si="4"/>
        <v>0</v>
      </c>
      <c r="K23" s="3"/>
      <c r="L23" s="3"/>
      <c r="M23" s="3"/>
      <c r="N23" s="3">
        <f t="shared" si="5"/>
        <v>0</v>
      </c>
      <c r="O23" s="3"/>
      <c r="P23" s="3"/>
      <c r="Q23" s="3"/>
      <c r="R23" s="3">
        <f t="shared" si="6"/>
        <v>0</v>
      </c>
      <c r="S23" s="3"/>
      <c r="T23" s="3"/>
      <c r="U23" s="3"/>
      <c r="V23" s="3">
        <f t="shared" si="7"/>
        <v>0</v>
      </c>
      <c r="W23" s="3"/>
      <c r="X23" s="3"/>
      <c r="Y23" s="3"/>
      <c r="Z23" s="3">
        <f t="shared" si="8"/>
        <v>0</v>
      </c>
      <c r="AA23" s="3"/>
      <c r="AB23" s="3"/>
      <c r="AC23" s="3"/>
      <c r="AD23" s="3">
        <f t="shared" si="9"/>
        <v>0</v>
      </c>
      <c r="AE23" s="3"/>
      <c r="AF23" s="3"/>
      <c r="AG23" s="3"/>
      <c r="AH23" s="3">
        <f t="shared" si="10"/>
        <v>0</v>
      </c>
      <c r="AI23" s="3"/>
      <c r="AJ23" s="3"/>
      <c r="AK23" s="3"/>
      <c r="AL23" s="3">
        <f t="shared" si="11"/>
        <v>0</v>
      </c>
      <c r="AM23" s="3"/>
      <c r="AN23" s="3"/>
      <c r="AO23" s="3"/>
      <c r="AP23" s="3">
        <f t="shared" si="12"/>
        <v>0</v>
      </c>
      <c r="AQ23" s="3"/>
      <c r="AR23" s="3"/>
      <c r="AS23" s="3"/>
      <c r="AT23" s="3">
        <f t="shared" si="13"/>
        <v>0</v>
      </c>
      <c r="AU23" s="3"/>
      <c r="AV23" s="3"/>
      <c r="AW23" s="3"/>
      <c r="AX23" s="3">
        <f t="shared" si="14"/>
        <v>0</v>
      </c>
      <c r="AY23" s="3"/>
      <c r="AZ23" s="3"/>
      <c r="BA23" s="3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x14ac:dyDescent="0.3">
      <c r="A24" s="66" t="s">
        <v>17</v>
      </c>
      <c r="B24" s="5" t="s">
        <v>39</v>
      </c>
      <c r="C24" s="44">
        <f t="shared" si="0"/>
        <v>133</v>
      </c>
      <c r="D24" s="44">
        <f t="shared" si="1"/>
        <v>51</v>
      </c>
      <c r="E24" s="44">
        <f t="shared" si="2"/>
        <v>82</v>
      </c>
      <c r="F24" s="3">
        <f t="shared" si="3"/>
        <v>133</v>
      </c>
      <c r="G24" s="3">
        <v>51</v>
      </c>
      <c r="H24" s="3">
        <v>82</v>
      </c>
      <c r="I24" s="3">
        <v>133</v>
      </c>
      <c r="J24" s="3">
        <f t="shared" si="4"/>
        <v>0</v>
      </c>
      <c r="K24" s="3"/>
      <c r="L24" s="3"/>
      <c r="M24" s="3"/>
      <c r="N24" s="3">
        <f t="shared" si="5"/>
        <v>0</v>
      </c>
      <c r="O24" s="3"/>
      <c r="P24" s="3"/>
      <c r="Q24" s="3"/>
      <c r="R24" s="3">
        <f t="shared" si="6"/>
        <v>0</v>
      </c>
      <c r="S24" s="3"/>
      <c r="T24" s="3"/>
      <c r="U24" s="3"/>
      <c r="V24" s="3">
        <f t="shared" si="7"/>
        <v>0</v>
      </c>
      <c r="W24" s="3"/>
      <c r="X24" s="3"/>
      <c r="Y24" s="3"/>
      <c r="Z24" s="3">
        <f t="shared" si="8"/>
        <v>0</v>
      </c>
      <c r="AA24" s="3"/>
      <c r="AB24" s="3"/>
      <c r="AC24" s="3"/>
      <c r="AD24" s="3">
        <f t="shared" si="9"/>
        <v>0</v>
      </c>
      <c r="AE24" s="3"/>
      <c r="AF24" s="3"/>
      <c r="AG24" s="3"/>
      <c r="AH24" s="3">
        <f t="shared" si="10"/>
        <v>0</v>
      </c>
      <c r="AI24" s="3"/>
      <c r="AJ24" s="3"/>
      <c r="AK24" s="3"/>
      <c r="AL24" s="3">
        <f t="shared" si="11"/>
        <v>0</v>
      </c>
      <c r="AM24" s="3"/>
      <c r="AN24" s="3"/>
      <c r="AO24" s="3"/>
      <c r="AP24" s="3">
        <f t="shared" si="12"/>
        <v>0</v>
      </c>
      <c r="AQ24" s="3"/>
      <c r="AR24" s="3"/>
      <c r="AS24" s="3"/>
      <c r="AT24" s="3">
        <f t="shared" si="13"/>
        <v>0</v>
      </c>
      <c r="AU24" s="3"/>
      <c r="AV24" s="3"/>
      <c r="AW24" s="3"/>
      <c r="AX24" s="3">
        <f t="shared" si="14"/>
        <v>0</v>
      </c>
      <c r="AY24" s="3"/>
      <c r="AZ24" s="3"/>
      <c r="BA24" s="3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x14ac:dyDescent="0.3">
      <c r="A25" s="66"/>
      <c r="B25" s="5" t="s">
        <v>40</v>
      </c>
      <c r="C25" s="44">
        <f t="shared" si="0"/>
        <v>106</v>
      </c>
      <c r="D25" s="44">
        <f t="shared" si="1"/>
        <v>56</v>
      </c>
      <c r="E25" s="44">
        <f t="shared" si="2"/>
        <v>50</v>
      </c>
      <c r="F25" s="3">
        <f t="shared" si="3"/>
        <v>106</v>
      </c>
      <c r="G25" s="3">
        <v>56</v>
      </c>
      <c r="H25" s="3">
        <v>50</v>
      </c>
      <c r="I25" s="3">
        <v>106</v>
      </c>
      <c r="J25" s="3">
        <f t="shared" si="4"/>
        <v>0</v>
      </c>
      <c r="K25" s="3"/>
      <c r="L25" s="3"/>
      <c r="M25" s="3"/>
      <c r="N25" s="3">
        <f t="shared" si="5"/>
        <v>0</v>
      </c>
      <c r="O25" s="3"/>
      <c r="P25" s="3"/>
      <c r="Q25" s="3"/>
      <c r="R25" s="3">
        <f t="shared" si="6"/>
        <v>0</v>
      </c>
      <c r="S25" s="3"/>
      <c r="T25" s="3"/>
      <c r="U25" s="3"/>
      <c r="V25" s="3">
        <f t="shared" si="7"/>
        <v>0</v>
      </c>
      <c r="W25" s="3"/>
      <c r="X25" s="3"/>
      <c r="Y25" s="3"/>
      <c r="Z25" s="3">
        <f t="shared" si="8"/>
        <v>0</v>
      </c>
      <c r="AA25" s="3"/>
      <c r="AB25" s="3"/>
      <c r="AC25" s="3"/>
      <c r="AD25" s="3">
        <f t="shared" si="9"/>
        <v>0</v>
      </c>
      <c r="AE25" s="3"/>
      <c r="AF25" s="3"/>
      <c r="AG25" s="3"/>
      <c r="AH25" s="3">
        <f t="shared" si="10"/>
        <v>0</v>
      </c>
      <c r="AI25" s="3"/>
      <c r="AJ25" s="3"/>
      <c r="AK25" s="3"/>
      <c r="AL25" s="3">
        <f t="shared" si="11"/>
        <v>0</v>
      </c>
      <c r="AM25" s="3"/>
      <c r="AN25" s="3"/>
      <c r="AO25" s="3"/>
      <c r="AP25" s="3">
        <f t="shared" si="12"/>
        <v>0</v>
      </c>
      <c r="AQ25" s="3"/>
      <c r="AR25" s="3"/>
      <c r="AS25" s="3"/>
      <c r="AT25" s="3">
        <f t="shared" si="13"/>
        <v>0</v>
      </c>
      <c r="AU25" s="3"/>
      <c r="AV25" s="3"/>
      <c r="AW25" s="3"/>
      <c r="AX25" s="3">
        <f t="shared" si="14"/>
        <v>0</v>
      </c>
      <c r="AY25" s="3"/>
      <c r="AZ25" s="3"/>
      <c r="BA25" s="3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x14ac:dyDescent="0.3">
      <c r="A26" s="66" t="s">
        <v>21</v>
      </c>
      <c r="B26" s="5" t="s">
        <v>32</v>
      </c>
      <c r="C26" s="44">
        <f t="shared" si="0"/>
        <v>110</v>
      </c>
      <c r="D26" s="44">
        <f t="shared" si="1"/>
        <v>39</v>
      </c>
      <c r="E26" s="44">
        <f t="shared" si="2"/>
        <v>71</v>
      </c>
      <c r="F26" s="3">
        <f t="shared" si="3"/>
        <v>110</v>
      </c>
      <c r="G26" s="3">
        <v>39</v>
      </c>
      <c r="H26" s="3">
        <v>71</v>
      </c>
      <c r="I26" s="3">
        <v>110</v>
      </c>
      <c r="J26" s="3">
        <f t="shared" si="4"/>
        <v>0</v>
      </c>
      <c r="K26" s="3"/>
      <c r="L26" s="3"/>
      <c r="M26" s="3"/>
      <c r="N26" s="3">
        <f t="shared" si="5"/>
        <v>0</v>
      </c>
      <c r="O26" s="3"/>
      <c r="P26" s="3"/>
      <c r="Q26" s="3"/>
      <c r="R26" s="3">
        <f t="shared" si="6"/>
        <v>0</v>
      </c>
      <c r="S26" s="3"/>
      <c r="T26" s="3"/>
      <c r="U26" s="3"/>
      <c r="V26" s="3">
        <f t="shared" si="7"/>
        <v>0</v>
      </c>
      <c r="W26" s="3"/>
      <c r="X26" s="3"/>
      <c r="Y26" s="3"/>
      <c r="Z26" s="3">
        <f t="shared" si="8"/>
        <v>0</v>
      </c>
      <c r="AA26" s="3"/>
      <c r="AB26" s="3"/>
      <c r="AC26" s="3"/>
      <c r="AD26" s="3">
        <f t="shared" si="9"/>
        <v>0</v>
      </c>
      <c r="AE26" s="3"/>
      <c r="AF26" s="3"/>
      <c r="AG26" s="3"/>
      <c r="AH26" s="3">
        <f t="shared" si="10"/>
        <v>0</v>
      </c>
      <c r="AI26" s="3"/>
      <c r="AJ26" s="3"/>
      <c r="AK26" s="3"/>
      <c r="AL26" s="3">
        <f t="shared" si="11"/>
        <v>0</v>
      </c>
      <c r="AM26" s="3"/>
      <c r="AN26" s="3"/>
      <c r="AO26" s="3"/>
      <c r="AP26" s="3">
        <f t="shared" si="12"/>
        <v>0</v>
      </c>
      <c r="AQ26" s="3"/>
      <c r="AR26" s="3"/>
      <c r="AS26" s="3"/>
      <c r="AT26" s="3">
        <f t="shared" si="13"/>
        <v>0</v>
      </c>
      <c r="AU26" s="3"/>
      <c r="AV26" s="3"/>
      <c r="AW26" s="3"/>
      <c r="AX26" s="3">
        <f t="shared" si="14"/>
        <v>0</v>
      </c>
      <c r="AY26" s="3"/>
      <c r="AZ26" s="3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x14ac:dyDescent="0.3">
      <c r="A27" s="66"/>
      <c r="B27" s="5" t="s">
        <v>41</v>
      </c>
      <c r="C27" s="44">
        <f t="shared" si="0"/>
        <v>226</v>
      </c>
      <c r="D27" s="44">
        <f t="shared" si="1"/>
        <v>96</v>
      </c>
      <c r="E27" s="44">
        <f t="shared" si="2"/>
        <v>130</v>
      </c>
      <c r="F27" s="3">
        <f t="shared" si="3"/>
        <v>226</v>
      </c>
      <c r="G27" s="3">
        <v>96</v>
      </c>
      <c r="H27" s="3">
        <v>130</v>
      </c>
      <c r="I27" s="3">
        <v>226</v>
      </c>
      <c r="J27" s="3">
        <f t="shared" si="4"/>
        <v>0</v>
      </c>
      <c r="K27" s="3"/>
      <c r="L27" s="3"/>
      <c r="M27" s="3"/>
      <c r="N27" s="3">
        <f t="shared" si="5"/>
        <v>0</v>
      </c>
      <c r="O27" s="3"/>
      <c r="P27" s="3"/>
      <c r="Q27" s="3"/>
      <c r="R27" s="3">
        <f t="shared" si="6"/>
        <v>0</v>
      </c>
      <c r="S27" s="3"/>
      <c r="T27" s="3"/>
      <c r="U27" s="3"/>
      <c r="V27" s="3">
        <f t="shared" si="7"/>
        <v>0</v>
      </c>
      <c r="W27" s="3"/>
      <c r="X27" s="3"/>
      <c r="Y27" s="3"/>
      <c r="Z27" s="3">
        <f t="shared" si="8"/>
        <v>0</v>
      </c>
      <c r="AA27" s="3"/>
      <c r="AB27" s="3"/>
      <c r="AC27" s="3"/>
      <c r="AD27" s="3">
        <f t="shared" si="9"/>
        <v>0</v>
      </c>
      <c r="AE27" s="3"/>
      <c r="AF27" s="3"/>
      <c r="AG27" s="3"/>
      <c r="AH27" s="3">
        <f t="shared" si="10"/>
        <v>0</v>
      </c>
      <c r="AI27" s="3"/>
      <c r="AJ27" s="3"/>
      <c r="AK27" s="3"/>
      <c r="AL27" s="3">
        <f t="shared" si="11"/>
        <v>0</v>
      </c>
      <c r="AM27" s="3"/>
      <c r="AN27" s="3"/>
      <c r="AO27" s="3"/>
      <c r="AP27" s="3">
        <f t="shared" si="12"/>
        <v>0</v>
      </c>
      <c r="AQ27" s="3"/>
      <c r="AR27" s="3"/>
      <c r="AS27" s="3"/>
      <c r="AT27" s="3">
        <f t="shared" si="13"/>
        <v>0</v>
      </c>
      <c r="AU27" s="3"/>
      <c r="AV27" s="3"/>
      <c r="AW27" s="3"/>
      <c r="AX27" s="3">
        <f t="shared" si="14"/>
        <v>0</v>
      </c>
      <c r="AY27" s="3"/>
      <c r="AZ27" s="3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x14ac:dyDescent="0.3">
      <c r="A28" s="66"/>
      <c r="B28" s="5" t="s">
        <v>42</v>
      </c>
      <c r="C28" s="44">
        <f t="shared" si="0"/>
        <v>116</v>
      </c>
      <c r="D28" s="44">
        <f t="shared" si="1"/>
        <v>49</v>
      </c>
      <c r="E28" s="44">
        <f t="shared" si="2"/>
        <v>67</v>
      </c>
      <c r="F28" s="3">
        <f t="shared" si="3"/>
        <v>116</v>
      </c>
      <c r="G28" s="3">
        <v>49</v>
      </c>
      <c r="H28" s="3">
        <v>67</v>
      </c>
      <c r="I28" s="3">
        <v>116</v>
      </c>
      <c r="J28" s="3">
        <f t="shared" si="4"/>
        <v>0</v>
      </c>
      <c r="K28" s="3"/>
      <c r="L28" s="3"/>
      <c r="M28" s="3"/>
      <c r="N28" s="3">
        <f t="shared" si="5"/>
        <v>0</v>
      </c>
      <c r="O28" s="3"/>
      <c r="P28" s="3"/>
      <c r="Q28" s="3"/>
      <c r="R28" s="3">
        <f t="shared" si="6"/>
        <v>0</v>
      </c>
      <c r="S28" s="3"/>
      <c r="T28" s="3"/>
      <c r="U28" s="3"/>
      <c r="V28" s="3">
        <f t="shared" si="7"/>
        <v>0</v>
      </c>
      <c r="W28" s="3"/>
      <c r="X28" s="3"/>
      <c r="Y28" s="3"/>
      <c r="Z28" s="3">
        <f t="shared" si="8"/>
        <v>0</v>
      </c>
      <c r="AA28" s="3"/>
      <c r="AB28" s="3"/>
      <c r="AC28" s="3"/>
      <c r="AD28" s="3">
        <f t="shared" si="9"/>
        <v>0</v>
      </c>
      <c r="AE28" s="3"/>
      <c r="AF28" s="3"/>
      <c r="AG28" s="3"/>
      <c r="AH28" s="3">
        <f t="shared" si="10"/>
        <v>0</v>
      </c>
      <c r="AI28" s="3"/>
      <c r="AJ28" s="3"/>
      <c r="AK28" s="3"/>
      <c r="AL28" s="3">
        <f t="shared" si="11"/>
        <v>0</v>
      </c>
      <c r="AM28" s="3"/>
      <c r="AN28" s="3"/>
      <c r="AO28" s="3"/>
      <c r="AP28" s="3">
        <f t="shared" si="12"/>
        <v>0</v>
      </c>
      <c r="AQ28" s="3"/>
      <c r="AR28" s="3"/>
      <c r="AS28" s="3"/>
      <c r="AT28" s="3">
        <f t="shared" si="13"/>
        <v>0</v>
      </c>
      <c r="AU28" s="3"/>
      <c r="AV28" s="3"/>
      <c r="AW28" s="3"/>
      <c r="AX28" s="3">
        <f t="shared" si="14"/>
        <v>0</v>
      </c>
      <c r="AY28" s="3"/>
      <c r="AZ28" s="3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x14ac:dyDescent="0.3">
      <c r="A29" s="5" t="s">
        <v>23</v>
      </c>
      <c r="B29" s="5" t="s">
        <v>46</v>
      </c>
      <c r="C29" s="44">
        <f t="shared" si="0"/>
        <v>116</v>
      </c>
      <c r="D29" s="44">
        <f t="shared" si="1"/>
        <v>45</v>
      </c>
      <c r="E29" s="44">
        <f t="shared" si="2"/>
        <v>71</v>
      </c>
      <c r="F29" s="3">
        <f t="shared" si="3"/>
        <v>116</v>
      </c>
      <c r="G29" s="3">
        <v>45</v>
      </c>
      <c r="H29" s="3">
        <v>71</v>
      </c>
      <c r="I29" s="3">
        <v>116</v>
      </c>
      <c r="J29" s="3">
        <f t="shared" si="4"/>
        <v>0</v>
      </c>
      <c r="K29" s="3"/>
      <c r="L29" s="3"/>
      <c r="M29" s="3"/>
      <c r="N29" s="3">
        <f t="shared" si="5"/>
        <v>0</v>
      </c>
      <c r="O29" s="3"/>
      <c r="P29" s="3"/>
      <c r="Q29" s="3"/>
      <c r="R29" s="3">
        <f t="shared" si="6"/>
        <v>0</v>
      </c>
      <c r="S29" s="3"/>
      <c r="T29" s="3"/>
      <c r="U29" s="3"/>
      <c r="V29" s="3">
        <f t="shared" si="7"/>
        <v>0</v>
      </c>
      <c r="W29" s="3"/>
      <c r="X29" s="3"/>
      <c r="Y29" s="3"/>
      <c r="Z29" s="3">
        <f t="shared" si="8"/>
        <v>0</v>
      </c>
      <c r="AA29" s="3"/>
      <c r="AB29" s="3"/>
      <c r="AC29" s="3"/>
      <c r="AD29" s="3">
        <f t="shared" si="9"/>
        <v>0</v>
      </c>
      <c r="AE29" s="3"/>
      <c r="AF29" s="3"/>
      <c r="AG29" s="3"/>
      <c r="AH29" s="3">
        <f t="shared" si="10"/>
        <v>0</v>
      </c>
      <c r="AI29" s="3"/>
      <c r="AJ29" s="3"/>
      <c r="AK29" s="3"/>
      <c r="AL29" s="3">
        <f t="shared" si="11"/>
        <v>0</v>
      </c>
      <c r="AM29" s="3"/>
      <c r="AN29" s="3"/>
      <c r="AO29" s="3"/>
      <c r="AP29" s="3">
        <f t="shared" si="12"/>
        <v>0</v>
      </c>
      <c r="AQ29" s="3"/>
      <c r="AR29" s="3"/>
      <c r="AS29" s="3"/>
      <c r="AT29" s="3">
        <f t="shared" si="13"/>
        <v>0</v>
      </c>
      <c r="AU29" s="3"/>
      <c r="AV29" s="3"/>
      <c r="AW29" s="3"/>
      <c r="AX29" s="3">
        <f t="shared" si="14"/>
        <v>0</v>
      </c>
      <c r="AY29" s="3"/>
      <c r="AZ29" s="3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x14ac:dyDescent="0.3">
      <c r="A30" s="5" t="s">
        <v>25</v>
      </c>
      <c r="B30" s="5" t="s">
        <v>54</v>
      </c>
      <c r="C30" s="44">
        <f t="shared" si="0"/>
        <v>52</v>
      </c>
      <c r="D30" s="44">
        <f t="shared" si="1"/>
        <v>34</v>
      </c>
      <c r="E30" s="44">
        <f t="shared" si="2"/>
        <v>18</v>
      </c>
      <c r="F30" s="3">
        <f t="shared" si="3"/>
        <v>52</v>
      </c>
      <c r="G30" s="3">
        <v>34</v>
      </c>
      <c r="H30" s="3">
        <v>18</v>
      </c>
      <c r="I30" s="3">
        <v>52</v>
      </c>
      <c r="J30" s="3">
        <f t="shared" si="4"/>
        <v>0</v>
      </c>
      <c r="K30" s="3"/>
      <c r="L30" s="3"/>
      <c r="M30" s="3"/>
      <c r="N30" s="3">
        <f t="shared" si="5"/>
        <v>0</v>
      </c>
      <c r="O30" s="3"/>
      <c r="P30" s="3"/>
      <c r="Q30" s="3"/>
      <c r="R30" s="3">
        <f t="shared" si="6"/>
        <v>0</v>
      </c>
      <c r="S30" s="3"/>
      <c r="T30" s="3"/>
      <c r="U30" s="3"/>
      <c r="V30" s="3">
        <f t="shared" si="7"/>
        <v>0</v>
      </c>
      <c r="W30" s="3"/>
      <c r="X30" s="3"/>
      <c r="Y30" s="3"/>
      <c r="Z30" s="3">
        <f t="shared" si="8"/>
        <v>0</v>
      </c>
      <c r="AA30" s="3"/>
      <c r="AB30" s="3"/>
      <c r="AC30" s="3"/>
      <c r="AD30" s="3">
        <f t="shared" si="9"/>
        <v>0</v>
      </c>
      <c r="AE30" s="3"/>
      <c r="AF30" s="3"/>
      <c r="AG30" s="3"/>
      <c r="AH30" s="3">
        <f t="shared" si="10"/>
        <v>0</v>
      </c>
      <c r="AI30" s="3"/>
      <c r="AJ30" s="3"/>
      <c r="AK30" s="3"/>
      <c r="AL30" s="3">
        <f t="shared" si="11"/>
        <v>0</v>
      </c>
      <c r="AM30" s="3"/>
      <c r="AN30" s="3"/>
      <c r="AO30" s="3"/>
      <c r="AP30" s="3">
        <f t="shared" si="12"/>
        <v>0</v>
      </c>
      <c r="AQ30" s="3"/>
      <c r="AR30" s="3"/>
      <c r="AS30" s="3"/>
      <c r="AT30" s="3">
        <f t="shared" si="13"/>
        <v>0</v>
      </c>
      <c r="AU30" s="3"/>
      <c r="AV30" s="3"/>
      <c r="AW30" s="3"/>
      <c r="AX30" s="3">
        <f t="shared" si="14"/>
        <v>0</v>
      </c>
      <c r="AY30" s="3"/>
      <c r="AZ30" s="3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x14ac:dyDescent="0.3">
      <c r="A31" s="5" t="s">
        <v>27</v>
      </c>
      <c r="B31" s="5" t="s">
        <v>55</v>
      </c>
      <c r="C31" s="44">
        <f t="shared" si="0"/>
        <v>254</v>
      </c>
      <c r="D31" s="44">
        <f t="shared" si="1"/>
        <v>122</v>
      </c>
      <c r="E31" s="44">
        <f t="shared" si="2"/>
        <v>132</v>
      </c>
      <c r="F31" s="3">
        <f t="shared" si="3"/>
        <v>254</v>
      </c>
      <c r="G31" s="3">
        <v>122</v>
      </c>
      <c r="H31" s="3">
        <v>132</v>
      </c>
      <c r="I31" s="3">
        <v>254</v>
      </c>
      <c r="J31" s="3">
        <f t="shared" si="4"/>
        <v>0</v>
      </c>
      <c r="K31" s="3"/>
      <c r="L31" s="3"/>
      <c r="M31" s="3"/>
      <c r="N31" s="3">
        <f t="shared" si="5"/>
        <v>0</v>
      </c>
      <c r="O31" s="3"/>
      <c r="P31" s="3"/>
      <c r="Q31" s="3"/>
      <c r="R31" s="3">
        <f t="shared" si="6"/>
        <v>0</v>
      </c>
      <c r="S31" s="3"/>
      <c r="T31" s="3"/>
      <c r="U31" s="3"/>
      <c r="V31" s="3">
        <f t="shared" si="7"/>
        <v>0</v>
      </c>
      <c r="W31" s="3"/>
      <c r="X31" s="3"/>
      <c r="Y31" s="3"/>
      <c r="Z31" s="3">
        <f t="shared" si="8"/>
        <v>0</v>
      </c>
      <c r="AA31" s="3"/>
      <c r="AB31" s="3"/>
      <c r="AC31" s="3"/>
      <c r="AD31" s="3">
        <f t="shared" si="9"/>
        <v>0</v>
      </c>
      <c r="AE31" s="3"/>
      <c r="AF31" s="3"/>
      <c r="AG31" s="3"/>
      <c r="AH31" s="3">
        <f t="shared" si="10"/>
        <v>0</v>
      </c>
      <c r="AI31" s="3"/>
      <c r="AJ31" s="3"/>
      <c r="AK31" s="3"/>
      <c r="AL31" s="3">
        <f t="shared" si="11"/>
        <v>0</v>
      </c>
      <c r="AM31" s="3"/>
      <c r="AN31" s="3"/>
      <c r="AO31" s="3"/>
      <c r="AP31" s="3">
        <f t="shared" si="12"/>
        <v>0</v>
      </c>
      <c r="AQ31" s="3"/>
      <c r="AR31" s="3"/>
      <c r="AS31" s="3"/>
      <c r="AT31" s="3">
        <f t="shared" si="13"/>
        <v>0</v>
      </c>
      <c r="AU31" s="3"/>
      <c r="AV31" s="3"/>
      <c r="AW31" s="3"/>
      <c r="AX31" s="3">
        <f t="shared" si="14"/>
        <v>0</v>
      </c>
      <c r="AY31" s="3"/>
      <c r="AZ31" s="3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ht="16.2" x14ac:dyDescent="0.3">
      <c r="A32" s="5"/>
      <c r="B32" s="5"/>
      <c r="C32" s="44">
        <f t="shared" si="0"/>
        <v>4113</v>
      </c>
      <c r="D32" s="44">
        <f t="shared" si="1"/>
        <v>1805</v>
      </c>
      <c r="E32" s="44">
        <f t="shared" si="2"/>
        <v>2308</v>
      </c>
      <c r="F32" s="44">
        <f t="shared" ref="F32:AA32" si="15">SUM(F9:F31)</f>
        <v>4113</v>
      </c>
      <c r="G32" s="44">
        <f t="shared" si="15"/>
        <v>1805</v>
      </c>
      <c r="H32" s="44">
        <f t="shared" si="15"/>
        <v>2308</v>
      </c>
      <c r="I32" s="44">
        <f t="shared" si="15"/>
        <v>4113</v>
      </c>
      <c r="J32" s="44">
        <f t="shared" si="15"/>
        <v>0</v>
      </c>
      <c r="K32" s="44">
        <f t="shared" si="15"/>
        <v>0</v>
      </c>
      <c r="L32" s="44">
        <f t="shared" si="15"/>
        <v>0</v>
      </c>
      <c r="M32" s="44">
        <f t="shared" si="15"/>
        <v>0</v>
      </c>
      <c r="N32" s="44">
        <f t="shared" si="15"/>
        <v>0</v>
      </c>
      <c r="O32" s="44">
        <f t="shared" si="15"/>
        <v>0</v>
      </c>
      <c r="P32" s="44">
        <f t="shared" si="15"/>
        <v>0</v>
      </c>
      <c r="Q32" s="44">
        <f t="shared" si="15"/>
        <v>0</v>
      </c>
      <c r="R32" s="44">
        <f t="shared" si="15"/>
        <v>0</v>
      </c>
      <c r="S32" s="44">
        <f t="shared" si="15"/>
        <v>0</v>
      </c>
      <c r="T32" s="44">
        <f t="shared" si="15"/>
        <v>0</v>
      </c>
      <c r="U32" s="44">
        <f t="shared" si="15"/>
        <v>0</v>
      </c>
      <c r="V32" s="44">
        <f t="shared" si="15"/>
        <v>0</v>
      </c>
      <c r="W32" s="44">
        <f t="shared" si="15"/>
        <v>0</v>
      </c>
      <c r="X32" s="44">
        <f t="shared" si="15"/>
        <v>0</v>
      </c>
      <c r="Y32" s="44">
        <f t="shared" si="15"/>
        <v>0</v>
      </c>
      <c r="Z32" s="44">
        <f t="shared" si="15"/>
        <v>0</v>
      </c>
      <c r="AA32" s="44">
        <f t="shared" si="15"/>
        <v>0</v>
      </c>
      <c r="AB32" s="44">
        <f t="shared" ref="AB32:AW32" si="16">SUM(AB9:AB31)</f>
        <v>0</v>
      </c>
      <c r="AC32" s="44">
        <f t="shared" si="16"/>
        <v>0</v>
      </c>
      <c r="AD32" s="44">
        <f t="shared" si="16"/>
        <v>0</v>
      </c>
      <c r="AE32" s="44">
        <f t="shared" si="16"/>
        <v>0</v>
      </c>
      <c r="AF32" s="44">
        <f t="shared" si="16"/>
        <v>0</v>
      </c>
      <c r="AG32" s="44">
        <f t="shared" si="16"/>
        <v>0</v>
      </c>
      <c r="AH32" s="44">
        <f t="shared" si="16"/>
        <v>0</v>
      </c>
      <c r="AI32" s="44">
        <f t="shared" si="16"/>
        <v>0</v>
      </c>
      <c r="AJ32" s="44">
        <f t="shared" si="16"/>
        <v>0</v>
      </c>
      <c r="AK32" s="44">
        <f t="shared" si="16"/>
        <v>0</v>
      </c>
      <c r="AL32" s="44">
        <f t="shared" si="16"/>
        <v>0</v>
      </c>
      <c r="AM32" s="44">
        <f t="shared" si="16"/>
        <v>0</v>
      </c>
      <c r="AN32" s="44">
        <f t="shared" si="16"/>
        <v>0</v>
      </c>
      <c r="AO32" s="44">
        <f t="shared" si="16"/>
        <v>0</v>
      </c>
      <c r="AP32" s="44">
        <f t="shared" si="16"/>
        <v>0</v>
      </c>
      <c r="AQ32" s="44">
        <f t="shared" si="16"/>
        <v>0</v>
      </c>
      <c r="AR32" s="44">
        <f t="shared" si="16"/>
        <v>0</v>
      </c>
      <c r="AS32" s="44">
        <f t="shared" si="16"/>
        <v>0</v>
      </c>
      <c r="AT32" s="44">
        <f t="shared" si="16"/>
        <v>0</v>
      </c>
      <c r="AU32" s="44">
        <f t="shared" si="16"/>
        <v>0</v>
      </c>
      <c r="AV32" s="44">
        <f t="shared" si="16"/>
        <v>0</v>
      </c>
      <c r="AW32" s="44">
        <f t="shared" si="16"/>
        <v>0</v>
      </c>
      <c r="AX32" s="44">
        <f t="shared" ref="AX32:BA32" si="17">SUM(AX9:AX31)</f>
        <v>0</v>
      </c>
      <c r="AY32" s="44">
        <f t="shared" si="17"/>
        <v>0</v>
      </c>
      <c r="AZ32" s="44">
        <f t="shared" si="17"/>
        <v>0</v>
      </c>
      <c r="BA32" s="44">
        <f t="shared" si="17"/>
        <v>0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</sheetData>
  <mergeCells count="42">
    <mergeCell ref="AH7:AK7"/>
    <mergeCell ref="AL7:AO7"/>
    <mergeCell ref="AP7:AS7"/>
    <mergeCell ref="AT7:AW7"/>
    <mergeCell ref="AX7:BA7"/>
    <mergeCell ref="L5:M5"/>
    <mergeCell ref="N5:Q5"/>
    <mergeCell ref="A4:B4"/>
    <mergeCell ref="F4:K4"/>
    <mergeCell ref="L4:M4"/>
    <mergeCell ref="N4:Q4"/>
    <mergeCell ref="A5:B5"/>
    <mergeCell ref="F5:K5"/>
    <mergeCell ref="C4:E4"/>
    <mergeCell ref="C5:E5"/>
    <mergeCell ref="A3:B3"/>
    <mergeCell ref="F3:K3"/>
    <mergeCell ref="L3:M3"/>
    <mergeCell ref="N3:Q3"/>
    <mergeCell ref="C3:E3"/>
    <mergeCell ref="A2:B2"/>
    <mergeCell ref="F2:K2"/>
    <mergeCell ref="L2:M2"/>
    <mergeCell ref="N2:Q2"/>
    <mergeCell ref="A1:Q1"/>
    <mergeCell ref="C2:E2"/>
    <mergeCell ref="A7:A8"/>
    <mergeCell ref="B7:B8"/>
    <mergeCell ref="F7:I7"/>
    <mergeCell ref="J7:M7"/>
    <mergeCell ref="C7:E7"/>
    <mergeCell ref="N7:Q7"/>
    <mergeCell ref="R7:U7"/>
    <mergeCell ref="V7:Y7"/>
    <mergeCell ref="Z7:AC7"/>
    <mergeCell ref="AD7:AG7"/>
    <mergeCell ref="A26:A28"/>
    <mergeCell ref="A9:A10"/>
    <mergeCell ref="A12:A15"/>
    <mergeCell ref="A16:A18"/>
    <mergeCell ref="A21:A23"/>
    <mergeCell ref="A24:A25"/>
  </mergeCells>
  <phoneticPr fontId="1" type="noConversion"/>
  <pageMargins left="0.7" right="0.7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"/>
  <sheetViews>
    <sheetView workbookViewId="0">
      <selection sqref="A1:N1"/>
    </sheetView>
  </sheetViews>
  <sheetFormatPr defaultColWidth="8.77734375" defaultRowHeight="15.6" x14ac:dyDescent="0.3"/>
  <cols>
    <col min="1" max="1" width="16.5546875" style="8" bestFit="1" customWidth="1"/>
    <col min="2" max="2" width="7.44140625" style="8" bestFit="1" customWidth="1"/>
    <col min="3" max="9" width="6.21875" style="8" bestFit="1" customWidth="1"/>
    <col min="10" max="14" width="6.88671875" style="8" bestFit="1" customWidth="1"/>
    <col min="15" max="16384" width="8.77734375" style="8"/>
  </cols>
  <sheetData>
    <row r="1" spans="1:14" ht="18" x14ac:dyDescent="0.3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x14ac:dyDescent="0.3">
      <c r="A2" s="7"/>
      <c r="B2" s="7" t="s">
        <v>75</v>
      </c>
      <c r="C2" s="5" t="s">
        <v>48</v>
      </c>
      <c r="D2" s="5" t="s">
        <v>77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188</v>
      </c>
      <c r="J2" s="5" t="s">
        <v>70</v>
      </c>
      <c r="K2" s="5" t="s">
        <v>71</v>
      </c>
      <c r="L2" s="5" t="s">
        <v>72</v>
      </c>
      <c r="M2" s="5" t="s">
        <v>73</v>
      </c>
      <c r="N2" s="5" t="s">
        <v>74</v>
      </c>
    </row>
    <row r="3" spans="1:14" x14ac:dyDescent="0.3">
      <c r="A3" s="7" t="s">
        <v>80</v>
      </c>
      <c r="B3" s="7">
        <f>SUM(C3:N3)</f>
        <v>4113</v>
      </c>
      <c r="C3" s="5">
        <f>A服務量!F32</f>
        <v>4113</v>
      </c>
      <c r="D3" s="5">
        <f>A服務量!J32</f>
        <v>0</v>
      </c>
      <c r="E3" s="5">
        <f>A服務量!N32</f>
        <v>0</v>
      </c>
      <c r="F3" s="5">
        <f>A服務量!R32</f>
        <v>0</v>
      </c>
      <c r="G3" s="5">
        <f>A服務量!V32</f>
        <v>0</v>
      </c>
      <c r="H3" s="5">
        <f>A服務量!Z32</f>
        <v>0</v>
      </c>
      <c r="I3" s="5">
        <f>A服務量!AD32</f>
        <v>0</v>
      </c>
      <c r="J3" s="5">
        <f>A服務量!AH32</f>
        <v>0</v>
      </c>
      <c r="K3" s="5">
        <f>A服務量!AL32</f>
        <v>0</v>
      </c>
      <c r="L3" s="5">
        <f>A服務量!AP32</f>
        <v>0</v>
      </c>
      <c r="M3" s="5">
        <f>A服務量!AT32</f>
        <v>0</v>
      </c>
      <c r="N3" s="5">
        <f>A服務量!AX32</f>
        <v>0</v>
      </c>
    </row>
    <row r="4" spans="1:14" x14ac:dyDescent="0.3">
      <c r="A4" s="7" t="s">
        <v>79</v>
      </c>
      <c r="B4" s="7">
        <f t="shared" ref="B4:B5" si="0">SUM(C4:N4)</f>
        <v>1805</v>
      </c>
      <c r="C4" s="5">
        <f>A服務量!G32</f>
        <v>1805</v>
      </c>
      <c r="D4" s="5">
        <f>A服務量!K32</f>
        <v>0</v>
      </c>
      <c r="E4" s="5">
        <f>A服務量!O32</f>
        <v>0</v>
      </c>
      <c r="F4" s="5">
        <f>A服務量!S32</f>
        <v>0</v>
      </c>
      <c r="G4" s="5">
        <f>A服務量!W32</f>
        <v>0</v>
      </c>
      <c r="H4" s="5">
        <f>A服務量!AA32</f>
        <v>0</v>
      </c>
      <c r="I4" s="5">
        <f>A服務量!AE32</f>
        <v>0</v>
      </c>
      <c r="J4" s="5">
        <f>A服務量!AI32</f>
        <v>0</v>
      </c>
      <c r="K4" s="5">
        <f>A服務量!AM32</f>
        <v>0</v>
      </c>
      <c r="L4" s="5">
        <f>A服務量!AQ32</f>
        <v>0</v>
      </c>
      <c r="M4" s="5">
        <f>A服務量!AU32</f>
        <v>0</v>
      </c>
      <c r="N4" s="5">
        <f>A服務量!AY32</f>
        <v>0</v>
      </c>
    </row>
    <row r="5" spans="1:14" x14ac:dyDescent="0.3">
      <c r="A5" s="7" t="s">
        <v>52</v>
      </c>
      <c r="B5" s="7">
        <f t="shared" si="0"/>
        <v>2308</v>
      </c>
      <c r="C5" s="5">
        <f>A服務量!H32</f>
        <v>2308</v>
      </c>
      <c r="D5" s="5">
        <f>A服務量!L32</f>
        <v>0</v>
      </c>
      <c r="E5" s="5">
        <f>A服務量!P32</f>
        <v>0</v>
      </c>
      <c r="F5" s="5">
        <f>A服務量!T32</f>
        <v>0</v>
      </c>
      <c r="G5" s="5">
        <f>A服務量!X32</f>
        <v>0</v>
      </c>
      <c r="H5" s="5">
        <f>A服務量!AB32</f>
        <v>0</v>
      </c>
      <c r="I5" s="5">
        <f>A服務量!AF32</f>
        <v>0</v>
      </c>
      <c r="J5" s="5">
        <f>A服務量!AJ32</f>
        <v>0</v>
      </c>
      <c r="K5" s="5">
        <f>A服務量!AN32</f>
        <v>0</v>
      </c>
      <c r="L5" s="5">
        <f>A服務量!AV32</f>
        <v>0</v>
      </c>
      <c r="M5" s="5">
        <f>A服務量!AV32</f>
        <v>0</v>
      </c>
      <c r="N5" s="5">
        <f>A服務量!AZ32</f>
        <v>0</v>
      </c>
    </row>
    <row r="6" spans="1:14" x14ac:dyDescent="0.3">
      <c r="A6" s="7" t="s">
        <v>81</v>
      </c>
      <c r="B6" s="7"/>
      <c r="C6" s="5">
        <f>A服務量!I32</f>
        <v>4113</v>
      </c>
      <c r="D6" s="5">
        <f>A服務量!M32</f>
        <v>0</v>
      </c>
      <c r="E6" s="5">
        <f>A服務量!Q32</f>
        <v>0</v>
      </c>
      <c r="F6" s="5">
        <f>A服務量!U32</f>
        <v>0</v>
      </c>
      <c r="G6" s="5">
        <f>A服務量!Y32</f>
        <v>0</v>
      </c>
      <c r="H6" s="5">
        <f>A服務量!AC32</f>
        <v>0</v>
      </c>
      <c r="I6" s="5">
        <f>A服務量!AG32</f>
        <v>0</v>
      </c>
      <c r="J6" s="5">
        <f>A服務量!AK32</f>
        <v>0</v>
      </c>
      <c r="K6" s="5">
        <f>A服務量!AO32</f>
        <v>0</v>
      </c>
      <c r="L6" s="5">
        <f>A服務量!AW32</f>
        <v>0</v>
      </c>
      <c r="M6" s="5">
        <f>A服務量!AW32</f>
        <v>0</v>
      </c>
      <c r="N6" s="5">
        <f>A服務量!BA32</f>
        <v>0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A23"/>
  <sheetViews>
    <sheetView zoomScale="60" zoomScaleNormal="60" workbookViewId="0">
      <selection activeCell="D3" sqref="D3:I3"/>
    </sheetView>
  </sheetViews>
  <sheetFormatPr defaultColWidth="8.77734375" defaultRowHeight="30" customHeight="1" x14ac:dyDescent="0.3"/>
  <cols>
    <col min="1" max="1" width="13.44140625" style="2" customWidth="1"/>
    <col min="2" max="2" width="17.77734375" style="2" customWidth="1"/>
    <col min="3" max="3" width="10.44140625" style="2" customWidth="1"/>
    <col min="4" max="4" width="22" style="2" customWidth="1"/>
    <col min="5" max="6" width="14.44140625" style="2" customWidth="1"/>
    <col min="7" max="7" width="13.77734375" style="2" customWidth="1"/>
    <col min="8" max="9" width="20.21875" style="2" customWidth="1"/>
    <col min="10" max="10" width="6.21875" style="2" customWidth="1"/>
    <col min="11" max="13" width="7.109375" style="2" customWidth="1"/>
    <col min="14" max="16" width="5" style="2" customWidth="1"/>
    <col min="17" max="17" width="5.109375" style="2" customWidth="1"/>
    <col min="18" max="18" width="6.21875" style="2" customWidth="1"/>
    <col min="19" max="20" width="4.77734375" style="2" customWidth="1"/>
    <col min="21" max="21" width="5.109375" style="2" customWidth="1"/>
    <col min="22" max="23" width="4.44140625" style="2" customWidth="1"/>
    <col min="24" max="24" width="5" style="2" customWidth="1"/>
    <col min="25" max="25" width="5.109375" style="2" customWidth="1"/>
    <col min="26" max="26" width="6.21875" style="2" customWidth="1"/>
    <col min="27" max="28" width="5" style="2" customWidth="1"/>
    <col min="29" max="29" width="5.21875" style="2" customWidth="1"/>
    <col min="30" max="31" width="5" style="2" customWidth="1"/>
    <col min="32" max="32" width="5.109375" style="2" customWidth="1"/>
    <col min="33" max="33" width="5.21875" style="2" customWidth="1"/>
    <col min="34" max="34" width="6.21875" style="2" customWidth="1"/>
    <col min="35" max="36" width="5" style="2" customWidth="1"/>
    <col min="37" max="37" width="5.21875" style="2" customWidth="1"/>
    <col min="38" max="39" width="5" style="2" customWidth="1"/>
    <col min="40" max="40" width="5.109375" style="2" customWidth="1"/>
    <col min="41" max="41" width="5.21875" style="2" customWidth="1"/>
    <col min="42" max="42" width="6.21875" style="2" customWidth="1"/>
    <col min="43" max="44" width="5" style="2" customWidth="1"/>
    <col min="45" max="45" width="5.21875" style="2" customWidth="1"/>
    <col min="46" max="47" width="5" style="2" customWidth="1"/>
    <col min="48" max="48" width="5.109375" style="2" customWidth="1"/>
    <col min="49" max="49" width="5.21875" style="2" customWidth="1"/>
    <col min="50" max="50" width="6.21875" style="2" customWidth="1"/>
    <col min="51" max="52" width="5" style="2" customWidth="1"/>
    <col min="53" max="53" width="6.21875" style="2" customWidth="1"/>
    <col min="54" max="54" width="5" style="2" customWidth="1"/>
    <col min="55" max="55" width="6.21875" style="2" customWidth="1"/>
    <col min="56" max="56" width="5.109375" style="2" customWidth="1"/>
    <col min="57" max="57" width="5.21875" style="2" customWidth="1"/>
    <col min="58" max="58" width="6.44140625" style="2" customWidth="1"/>
    <col min="59" max="60" width="4.77734375" style="2" customWidth="1"/>
    <col min="61" max="61" width="5.109375" style="2" customWidth="1"/>
    <col min="62" max="63" width="4.44140625" style="2" customWidth="1"/>
    <col min="64" max="64" width="5" style="2" customWidth="1"/>
    <col min="65" max="65" width="5.109375" style="2" customWidth="1"/>
    <col min="66" max="66" width="7.88671875" style="2" customWidth="1"/>
    <col min="67" max="68" width="4.77734375" style="2" customWidth="1"/>
    <col min="69" max="69" width="6.44140625" style="2" customWidth="1"/>
    <col min="70" max="71" width="4.44140625" style="2" customWidth="1"/>
    <col min="72" max="72" width="5" style="2" customWidth="1"/>
    <col min="73" max="73" width="5.109375" style="2" customWidth="1"/>
    <col min="74" max="74" width="7.88671875" style="2" customWidth="1"/>
    <col min="75" max="76" width="4.77734375" style="2" customWidth="1"/>
    <col min="77" max="77" width="6.5546875" style="2" customWidth="1"/>
    <col min="78" max="78" width="4.44140625" style="2" customWidth="1"/>
    <col min="79" max="79" width="6.5546875" style="2" customWidth="1"/>
    <col min="80" max="80" width="5" style="2" customWidth="1"/>
    <col min="81" max="81" width="5.109375" style="2" customWidth="1"/>
    <col min="82" max="82" width="6.44140625" style="2" customWidth="1"/>
    <col min="83" max="84" width="4.77734375" style="2" customWidth="1"/>
    <col min="85" max="85" width="5.109375" style="2" customWidth="1"/>
    <col min="86" max="86" width="4.44140625" style="2" customWidth="1"/>
    <col min="87" max="87" width="6.44140625" style="2" customWidth="1"/>
    <col min="88" max="88" width="5" style="2" customWidth="1"/>
    <col min="89" max="89" width="5.109375" style="2" customWidth="1"/>
    <col min="90" max="90" width="6.5546875" style="2" bestFit="1" customWidth="1"/>
    <col min="91" max="92" width="4.77734375" style="2" customWidth="1"/>
    <col min="93" max="93" width="5.109375" style="2" customWidth="1"/>
    <col min="94" max="95" width="4.44140625" style="2" customWidth="1"/>
    <col min="96" max="96" width="5" style="2" customWidth="1"/>
    <col min="97" max="97" width="5.109375" style="2" customWidth="1"/>
    <col min="98" max="98" width="6.5546875" style="2" bestFit="1" customWidth="1"/>
    <col min="99" max="100" width="4.77734375" style="2" bestFit="1" customWidth="1"/>
    <col min="101" max="101" width="5.109375" style="2" bestFit="1" customWidth="1"/>
    <col min="102" max="103" width="4.44140625" style="2" bestFit="1" customWidth="1"/>
    <col min="104" max="104" width="5" style="2" bestFit="1" customWidth="1"/>
    <col min="105" max="105" width="5.109375" style="2" bestFit="1" customWidth="1"/>
    <col min="106" max="16384" width="8.77734375" style="2"/>
  </cols>
  <sheetData>
    <row r="1" spans="1:105" ht="30" customHeight="1" x14ac:dyDescent="0.3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65"/>
      <c r="K1" s="65"/>
      <c r="L1" s="65"/>
      <c r="M1" s="65"/>
      <c r="N1" s="65"/>
    </row>
    <row r="2" spans="1:105" ht="30" customHeight="1" x14ac:dyDescent="0.3">
      <c r="A2" s="90" t="s">
        <v>126</v>
      </c>
      <c r="B2" s="90"/>
      <c r="C2" s="90"/>
      <c r="D2" s="90"/>
      <c r="E2" s="90"/>
      <c r="F2" s="90"/>
      <c r="G2" s="90"/>
      <c r="H2" s="90"/>
      <c r="I2" s="90"/>
      <c r="J2" s="52"/>
    </row>
    <row r="3" spans="1:105" ht="96.75" customHeight="1" x14ac:dyDescent="0.3">
      <c r="A3" s="91" t="s">
        <v>127</v>
      </c>
      <c r="B3" s="91"/>
      <c r="C3" s="91"/>
      <c r="D3" s="91" t="s">
        <v>240</v>
      </c>
      <c r="E3" s="91"/>
      <c r="F3" s="91"/>
      <c r="G3" s="91"/>
      <c r="H3" s="91"/>
      <c r="I3" s="91"/>
      <c r="J3" s="53"/>
    </row>
    <row r="4" spans="1:105" ht="45.45" customHeight="1" x14ac:dyDescent="0.3">
      <c r="A4" s="93" t="s">
        <v>128</v>
      </c>
      <c r="B4" s="93"/>
      <c r="C4" s="93"/>
      <c r="D4" s="92" t="s">
        <v>241</v>
      </c>
      <c r="E4" s="93"/>
      <c r="F4" s="93"/>
      <c r="G4" s="93"/>
      <c r="H4" s="93"/>
      <c r="I4" s="93"/>
      <c r="J4" s="54"/>
    </row>
    <row r="5" spans="1:105" ht="45.45" customHeight="1" x14ac:dyDescent="0.3">
      <c r="A5" s="55"/>
      <c r="B5" s="55"/>
      <c r="C5" s="55"/>
      <c r="D5" s="56"/>
      <c r="E5" s="55"/>
      <c r="F5" s="55"/>
      <c r="G5" s="55"/>
      <c r="H5" s="55"/>
      <c r="I5" s="55"/>
      <c r="J5" s="54"/>
    </row>
    <row r="6" spans="1:105" s="17" customFormat="1" ht="30" customHeight="1" x14ac:dyDescent="0.3">
      <c r="A6" s="112"/>
      <c r="B6" s="89" t="s">
        <v>149</v>
      </c>
      <c r="C6" s="89"/>
      <c r="D6" s="89"/>
      <c r="E6" s="89"/>
      <c r="F6" s="89"/>
      <c r="G6" s="89"/>
      <c r="H6" s="89"/>
      <c r="I6" s="89"/>
      <c r="J6" s="104" t="s">
        <v>148</v>
      </c>
      <c r="K6" s="104"/>
      <c r="L6" s="104"/>
      <c r="M6" s="104"/>
      <c r="N6" s="104"/>
      <c r="O6" s="104"/>
      <c r="P6" s="104"/>
      <c r="Q6" s="105"/>
      <c r="R6" s="94" t="s">
        <v>147</v>
      </c>
      <c r="S6" s="95"/>
      <c r="T6" s="95"/>
      <c r="U6" s="95"/>
      <c r="V6" s="95"/>
      <c r="W6" s="95"/>
      <c r="X6" s="95"/>
      <c r="Y6" s="96"/>
      <c r="Z6" s="103" t="s">
        <v>65</v>
      </c>
      <c r="AA6" s="104"/>
      <c r="AB6" s="104"/>
      <c r="AC6" s="104"/>
      <c r="AD6" s="104"/>
      <c r="AE6" s="104"/>
      <c r="AF6" s="104"/>
      <c r="AG6" s="105"/>
      <c r="AH6" s="94" t="s">
        <v>66</v>
      </c>
      <c r="AI6" s="95"/>
      <c r="AJ6" s="95"/>
      <c r="AK6" s="95"/>
      <c r="AL6" s="95"/>
      <c r="AM6" s="95"/>
      <c r="AN6" s="95"/>
      <c r="AO6" s="96"/>
      <c r="AP6" s="103" t="s">
        <v>67</v>
      </c>
      <c r="AQ6" s="104"/>
      <c r="AR6" s="104"/>
      <c r="AS6" s="104"/>
      <c r="AT6" s="104"/>
      <c r="AU6" s="104"/>
      <c r="AV6" s="104"/>
      <c r="AW6" s="105"/>
      <c r="AX6" s="94" t="s">
        <v>68</v>
      </c>
      <c r="AY6" s="95"/>
      <c r="AZ6" s="95"/>
      <c r="BA6" s="95"/>
      <c r="BB6" s="95"/>
      <c r="BC6" s="95"/>
      <c r="BD6" s="95"/>
      <c r="BE6" s="96"/>
      <c r="BF6" s="103" t="s">
        <v>69</v>
      </c>
      <c r="BG6" s="104"/>
      <c r="BH6" s="104"/>
      <c r="BI6" s="104"/>
      <c r="BJ6" s="104"/>
      <c r="BK6" s="104"/>
      <c r="BL6" s="104"/>
      <c r="BM6" s="105"/>
      <c r="BN6" s="94" t="s">
        <v>70</v>
      </c>
      <c r="BO6" s="95"/>
      <c r="BP6" s="95"/>
      <c r="BQ6" s="95"/>
      <c r="BR6" s="95"/>
      <c r="BS6" s="95"/>
      <c r="BT6" s="95"/>
      <c r="BU6" s="96"/>
      <c r="BV6" s="103" t="s">
        <v>71</v>
      </c>
      <c r="BW6" s="104"/>
      <c r="BX6" s="104"/>
      <c r="BY6" s="104"/>
      <c r="BZ6" s="104"/>
      <c r="CA6" s="104"/>
      <c r="CB6" s="104"/>
      <c r="CC6" s="105"/>
      <c r="CD6" s="94" t="s">
        <v>72</v>
      </c>
      <c r="CE6" s="95"/>
      <c r="CF6" s="95"/>
      <c r="CG6" s="95"/>
      <c r="CH6" s="95"/>
      <c r="CI6" s="95"/>
      <c r="CJ6" s="95"/>
      <c r="CK6" s="96"/>
      <c r="CL6" s="103" t="s">
        <v>49</v>
      </c>
      <c r="CM6" s="104"/>
      <c r="CN6" s="104"/>
      <c r="CO6" s="104"/>
      <c r="CP6" s="104"/>
      <c r="CQ6" s="104"/>
      <c r="CR6" s="104"/>
      <c r="CS6" s="105"/>
      <c r="CT6" s="94" t="s">
        <v>74</v>
      </c>
      <c r="CU6" s="95"/>
      <c r="CV6" s="95"/>
      <c r="CW6" s="95"/>
      <c r="CX6" s="95"/>
      <c r="CY6" s="95"/>
      <c r="CZ6" s="95"/>
      <c r="DA6" s="96"/>
    </row>
    <row r="7" spans="1:105" s="17" customFormat="1" ht="30" customHeight="1" x14ac:dyDescent="0.3">
      <c r="A7" s="112"/>
      <c r="B7" s="89" t="s">
        <v>150</v>
      </c>
      <c r="C7" s="89"/>
      <c r="D7" s="89"/>
      <c r="E7" s="89"/>
      <c r="F7" s="89"/>
      <c r="G7" s="89"/>
      <c r="H7" s="88" t="s">
        <v>151</v>
      </c>
      <c r="I7" s="89"/>
      <c r="J7" s="107"/>
      <c r="K7" s="107"/>
      <c r="L7" s="107"/>
      <c r="M7" s="107"/>
      <c r="N7" s="107"/>
      <c r="O7" s="107"/>
      <c r="P7" s="107"/>
      <c r="Q7" s="108"/>
      <c r="R7" s="97"/>
      <c r="S7" s="98"/>
      <c r="T7" s="98"/>
      <c r="U7" s="98"/>
      <c r="V7" s="98"/>
      <c r="W7" s="98"/>
      <c r="X7" s="98"/>
      <c r="Y7" s="99"/>
      <c r="Z7" s="106"/>
      <c r="AA7" s="107"/>
      <c r="AB7" s="107"/>
      <c r="AC7" s="107"/>
      <c r="AD7" s="107"/>
      <c r="AE7" s="107"/>
      <c r="AF7" s="107"/>
      <c r="AG7" s="108"/>
      <c r="AH7" s="97"/>
      <c r="AI7" s="98"/>
      <c r="AJ7" s="98"/>
      <c r="AK7" s="98"/>
      <c r="AL7" s="98"/>
      <c r="AM7" s="98"/>
      <c r="AN7" s="98"/>
      <c r="AO7" s="99"/>
      <c r="AP7" s="106"/>
      <c r="AQ7" s="107"/>
      <c r="AR7" s="107"/>
      <c r="AS7" s="107"/>
      <c r="AT7" s="107"/>
      <c r="AU7" s="107"/>
      <c r="AV7" s="107"/>
      <c r="AW7" s="108"/>
      <c r="AX7" s="97"/>
      <c r="AY7" s="98"/>
      <c r="AZ7" s="98"/>
      <c r="BA7" s="98"/>
      <c r="BB7" s="98"/>
      <c r="BC7" s="98"/>
      <c r="BD7" s="98"/>
      <c r="BE7" s="99"/>
      <c r="BF7" s="106"/>
      <c r="BG7" s="107"/>
      <c r="BH7" s="107"/>
      <c r="BI7" s="107"/>
      <c r="BJ7" s="107"/>
      <c r="BK7" s="107"/>
      <c r="BL7" s="107"/>
      <c r="BM7" s="108"/>
      <c r="BN7" s="97"/>
      <c r="BO7" s="98"/>
      <c r="BP7" s="98"/>
      <c r="BQ7" s="98"/>
      <c r="BR7" s="98"/>
      <c r="BS7" s="98"/>
      <c r="BT7" s="98"/>
      <c r="BU7" s="99"/>
      <c r="BV7" s="106"/>
      <c r="BW7" s="107"/>
      <c r="BX7" s="107"/>
      <c r="BY7" s="107"/>
      <c r="BZ7" s="107"/>
      <c r="CA7" s="107"/>
      <c r="CB7" s="107"/>
      <c r="CC7" s="108"/>
      <c r="CD7" s="97"/>
      <c r="CE7" s="98"/>
      <c r="CF7" s="98"/>
      <c r="CG7" s="98"/>
      <c r="CH7" s="98"/>
      <c r="CI7" s="98"/>
      <c r="CJ7" s="98"/>
      <c r="CK7" s="99"/>
      <c r="CL7" s="106"/>
      <c r="CM7" s="107"/>
      <c r="CN7" s="107"/>
      <c r="CO7" s="107"/>
      <c r="CP7" s="107"/>
      <c r="CQ7" s="107"/>
      <c r="CR7" s="107"/>
      <c r="CS7" s="108"/>
      <c r="CT7" s="97"/>
      <c r="CU7" s="98"/>
      <c r="CV7" s="98"/>
      <c r="CW7" s="98"/>
      <c r="CX7" s="98"/>
      <c r="CY7" s="98"/>
      <c r="CZ7" s="98"/>
      <c r="DA7" s="99"/>
    </row>
    <row r="8" spans="1:105" s="17" customFormat="1" ht="30" customHeight="1" x14ac:dyDescent="0.3">
      <c r="A8" s="112"/>
      <c r="B8" s="88" t="s">
        <v>125</v>
      </c>
      <c r="C8" s="89"/>
      <c r="D8" s="40" t="s">
        <v>159</v>
      </c>
      <c r="E8" s="88" t="s">
        <v>124</v>
      </c>
      <c r="F8" s="88"/>
      <c r="G8" s="88"/>
      <c r="H8" s="40" t="s">
        <v>139</v>
      </c>
      <c r="I8" s="40" t="s">
        <v>163</v>
      </c>
      <c r="J8" s="110"/>
      <c r="K8" s="110"/>
      <c r="L8" s="110"/>
      <c r="M8" s="110"/>
      <c r="N8" s="110"/>
      <c r="O8" s="110"/>
      <c r="P8" s="110"/>
      <c r="Q8" s="111"/>
      <c r="R8" s="100"/>
      <c r="S8" s="101"/>
      <c r="T8" s="101"/>
      <c r="U8" s="101"/>
      <c r="V8" s="101"/>
      <c r="W8" s="101"/>
      <c r="X8" s="101"/>
      <c r="Y8" s="102"/>
      <c r="Z8" s="109"/>
      <c r="AA8" s="110"/>
      <c r="AB8" s="110"/>
      <c r="AC8" s="110"/>
      <c r="AD8" s="110"/>
      <c r="AE8" s="110"/>
      <c r="AF8" s="110"/>
      <c r="AG8" s="111"/>
      <c r="AH8" s="100"/>
      <c r="AI8" s="101"/>
      <c r="AJ8" s="101"/>
      <c r="AK8" s="101"/>
      <c r="AL8" s="101"/>
      <c r="AM8" s="101"/>
      <c r="AN8" s="101"/>
      <c r="AO8" s="102"/>
      <c r="AP8" s="109"/>
      <c r="AQ8" s="110"/>
      <c r="AR8" s="110"/>
      <c r="AS8" s="110"/>
      <c r="AT8" s="110"/>
      <c r="AU8" s="110"/>
      <c r="AV8" s="110"/>
      <c r="AW8" s="111"/>
      <c r="AX8" s="100"/>
      <c r="AY8" s="101"/>
      <c r="AZ8" s="101"/>
      <c r="BA8" s="101"/>
      <c r="BB8" s="101"/>
      <c r="BC8" s="101"/>
      <c r="BD8" s="101"/>
      <c r="BE8" s="102"/>
      <c r="BF8" s="109"/>
      <c r="BG8" s="110"/>
      <c r="BH8" s="110"/>
      <c r="BI8" s="110"/>
      <c r="BJ8" s="110"/>
      <c r="BK8" s="110"/>
      <c r="BL8" s="110"/>
      <c r="BM8" s="111"/>
      <c r="BN8" s="100"/>
      <c r="BO8" s="101"/>
      <c r="BP8" s="101"/>
      <c r="BQ8" s="101"/>
      <c r="BR8" s="101"/>
      <c r="BS8" s="101"/>
      <c r="BT8" s="101"/>
      <c r="BU8" s="102"/>
      <c r="BV8" s="109"/>
      <c r="BW8" s="110"/>
      <c r="BX8" s="110"/>
      <c r="BY8" s="110"/>
      <c r="BZ8" s="110"/>
      <c r="CA8" s="110"/>
      <c r="CB8" s="110"/>
      <c r="CC8" s="111"/>
      <c r="CD8" s="100"/>
      <c r="CE8" s="101"/>
      <c r="CF8" s="101"/>
      <c r="CG8" s="101"/>
      <c r="CH8" s="101"/>
      <c r="CI8" s="101"/>
      <c r="CJ8" s="101"/>
      <c r="CK8" s="102"/>
      <c r="CL8" s="109"/>
      <c r="CM8" s="110"/>
      <c r="CN8" s="110"/>
      <c r="CO8" s="110"/>
      <c r="CP8" s="110"/>
      <c r="CQ8" s="110"/>
      <c r="CR8" s="110"/>
      <c r="CS8" s="111"/>
      <c r="CT8" s="100"/>
      <c r="CU8" s="101"/>
      <c r="CV8" s="101"/>
      <c r="CW8" s="101"/>
      <c r="CX8" s="101"/>
      <c r="CY8" s="101"/>
      <c r="CZ8" s="101"/>
      <c r="DA8" s="102"/>
    </row>
    <row r="9" spans="1:105" s="17" customFormat="1" ht="32.4" x14ac:dyDescent="0.3">
      <c r="A9" s="112"/>
      <c r="B9" s="18" t="s">
        <v>134</v>
      </c>
      <c r="C9" s="18" t="s">
        <v>158</v>
      </c>
      <c r="D9" s="18" t="s">
        <v>137</v>
      </c>
      <c r="E9" s="18" t="s">
        <v>138</v>
      </c>
      <c r="F9" s="18" t="s">
        <v>152</v>
      </c>
      <c r="G9" s="18" t="s">
        <v>161</v>
      </c>
      <c r="H9" s="18" t="s">
        <v>135</v>
      </c>
      <c r="I9" s="18" t="s">
        <v>136</v>
      </c>
      <c r="J9" s="33" t="s">
        <v>140</v>
      </c>
      <c r="K9" s="21" t="s">
        <v>141</v>
      </c>
      <c r="L9" s="21" t="s">
        <v>142</v>
      </c>
      <c r="M9" s="21" t="s">
        <v>143</v>
      </c>
      <c r="N9" s="21" t="s">
        <v>153</v>
      </c>
      <c r="O9" s="21" t="s">
        <v>144</v>
      </c>
      <c r="P9" s="21" t="s">
        <v>146</v>
      </c>
      <c r="Q9" s="21" t="s">
        <v>145</v>
      </c>
      <c r="R9" s="20" t="s">
        <v>140</v>
      </c>
      <c r="S9" s="20" t="s">
        <v>141</v>
      </c>
      <c r="T9" s="20" t="s">
        <v>142</v>
      </c>
      <c r="U9" s="20" t="s">
        <v>143</v>
      </c>
      <c r="V9" s="20" t="s">
        <v>154</v>
      </c>
      <c r="W9" s="20" t="s">
        <v>144</v>
      </c>
      <c r="X9" s="20" t="s">
        <v>146</v>
      </c>
      <c r="Y9" s="20" t="s">
        <v>145</v>
      </c>
      <c r="Z9" s="21" t="s">
        <v>140</v>
      </c>
      <c r="AA9" s="21" t="s">
        <v>141</v>
      </c>
      <c r="AB9" s="21" t="s">
        <v>142</v>
      </c>
      <c r="AC9" s="21" t="s">
        <v>143</v>
      </c>
      <c r="AD9" s="21" t="s">
        <v>154</v>
      </c>
      <c r="AE9" s="21" t="s">
        <v>144</v>
      </c>
      <c r="AF9" s="21" t="s">
        <v>146</v>
      </c>
      <c r="AG9" s="21" t="s">
        <v>145</v>
      </c>
      <c r="AH9" s="19" t="s">
        <v>140</v>
      </c>
      <c r="AI9" s="19" t="s">
        <v>141</v>
      </c>
      <c r="AJ9" s="19" t="s">
        <v>142</v>
      </c>
      <c r="AK9" s="19" t="s">
        <v>143</v>
      </c>
      <c r="AL9" s="19" t="s">
        <v>155</v>
      </c>
      <c r="AM9" s="19" t="s">
        <v>144</v>
      </c>
      <c r="AN9" s="19" t="s">
        <v>146</v>
      </c>
      <c r="AO9" s="19" t="s">
        <v>145</v>
      </c>
      <c r="AP9" s="21" t="s">
        <v>140</v>
      </c>
      <c r="AQ9" s="21" t="s">
        <v>141</v>
      </c>
      <c r="AR9" s="21" t="s">
        <v>142</v>
      </c>
      <c r="AS9" s="21" t="s">
        <v>143</v>
      </c>
      <c r="AT9" s="21" t="s">
        <v>156</v>
      </c>
      <c r="AU9" s="21" t="s">
        <v>144</v>
      </c>
      <c r="AV9" s="21" t="s">
        <v>146</v>
      </c>
      <c r="AW9" s="21" t="s">
        <v>145</v>
      </c>
      <c r="AX9" s="19" t="s">
        <v>140</v>
      </c>
      <c r="AY9" s="19" t="s">
        <v>141</v>
      </c>
      <c r="AZ9" s="19" t="s">
        <v>142</v>
      </c>
      <c r="BA9" s="19" t="s">
        <v>143</v>
      </c>
      <c r="BB9" s="19" t="s">
        <v>153</v>
      </c>
      <c r="BC9" s="30" t="s">
        <v>144</v>
      </c>
      <c r="BD9" s="19" t="s">
        <v>146</v>
      </c>
      <c r="BE9" s="19" t="s">
        <v>145</v>
      </c>
      <c r="BF9" s="21" t="s">
        <v>140</v>
      </c>
      <c r="BG9" s="21" t="s">
        <v>141</v>
      </c>
      <c r="BH9" s="21" t="s">
        <v>142</v>
      </c>
      <c r="BI9" s="21" t="s">
        <v>143</v>
      </c>
      <c r="BJ9" s="21" t="s">
        <v>153</v>
      </c>
      <c r="BK9" s="30" t="s">
        <v>144</v>
      </c>
      <c r="BL9" s="21" t="s">
        <v>146</v>
      </c>
      <c r="BM9" s="21" t="s">
        <v>145</v>
      </c>
      <c r="BN9" s="19" t="s">
        <v>140</v>
      </c>
      <c r="BO9" s="19" t="s">
        <v>141</v>
      </c>
      <c r="BP9" s="19" t="s">
        <v>142</v>
      </c>
      <c r="BQ9" s="19" t="s">
        <v>143</v>
      </c>
      <c r="BR9" s="19" t="s">
        <v>154</v>
      </c>
      <c r="BS9" s="30" t="s">
        <v>144</v>
      </c>
      <c r="BT9" s="19" t="s">
        <v>146</v>
      </c>
      <c r="BU9" s="19" t="s">
        <v>145</v>
      </c>
      <c r="BV9" s="21" t="s">
        <v>140</v>
      </c>
      <c r="BW9" s="21" t="s">
        <v>141</v>
      </c>
      <c r="BX9" s="21" t="s">
        <v>142</v>
      </c>
      <c r="BY9" s="21" t="s">
        <v>143</v>
      </c>
      <c r="BZ9" s="21" t="s">
        <v>153</v>
      </c>
      <c r="CA9" s="30" t="s">
        <v>144</v>
      </c>
      <c r="CB9" s="21" t="s">
        <v>146</v>
      </c>
      <c r="CC9" s="21" t="s">
        <v>145</v>
      </c>
      <c r="CD9" s="19" t="s">
        <v>140</v>
      </c>
      <c r="CE9" s="19" t="s">
        <v>141</v>
      </c>
      <c r="CF9" s="19" t="s">
        <v>142</v>
      </c>
      <c r="CG9" s="19" t="s">
        <v>143</v>
      </c>
      <c r="CH9" s="19" t="s">
        <v>154</v>
      </c>
      <c r="CI9" s="30" t="s">
        <v>144</v>
      </c>
      <c r="CJ9" s="19" t="s">
        <v>146</v>
      </c>
      <c r="CK9" s="19" t="s">
        <v>145</v>
      </c>
      <c r="CL9" s="21" t="s">
        <v>140</v>
      </c>
      <c r="CM9" s="21" t="s">
        <v>141</v>
      </c>
      <c r="CN9" s="21" t="s">
        <v>142</v>
      </c>
      <c r="CO9" s="21" t="s">
        <v>143</v>
      </c>
      <c r="CP9" s="21" t="s">
        <v>154</v>
      </c>
      <c r="CQ9" s="30" t="s">
        <v>144</v>
      </c>
      <c r="CR9" s="21" t="s">
        <v>146</v>
      </c>
      <c r="CS9" s="21" t="s">
        <v>145</v>
      </c>
      <c r="CT9" s="19" t="s">
        <v>140</v>
      </c>
      <c r="CU9" s="19" t="s">
        <v>141</v>
      </c>
      <c r="CV9" s="19" t="s">
        <v>142</v>
      </c>
      <c r="CW9" s="19" t="s">
        <v>143</v>
      </c>
      <c r="CX9" s="19" t="s">
        <v>153</v>
      </c>
      <c r="CY9" s="30" t="s">
        <v>144</v>
      </c>
      <c r="CZ9" s="19" t="s">
        <v>146</v>
      </c>
      <c r="DA9" s="19" t="s">
        <v>145</v>
      </c>
    </row>
    <row r="10" spans="1:105" ht="30" customHeight="1" x14ac:dyDescent="0.3">
      <c r="A10" s="57" t="s">
        <v>129</v>
      </c>
      <c r="B10" s="41">
        <f>J10+R10+Z10+AH10+AP10+AX10+BF10+BN10+BV10+CD10+CL10+CT10</f>
        <v>0</v>
      </c>
      <c r="C10" s="22" t="e">
        <f>AVERAGE(K10,S10,AA10,AI10,AQ10,AY10,BG10,BO10,BW10,CE10,CM10,CU10)</f>
        <v>#DIV/0!</v>
      </c>
      <c r="D10" s="22" t="e">
        <f>AVERAGE(L10,T10,AB10,AJ10,AR10,AZ10,BH10,BP10,BX10,CF10,CN10,CV10)</f>
        <v>#DIV/0!</v>
      </c>
      <c r="E10" s="22" t="str">
        <f>IFERROR(AVERAGE(M10,U10,AC10,AK10,AS10,BA10,BI10,BQ10,BY10,CG10,CO10,CW10),"")</f>
        <v/>
      </c>
      <c r="F10" s="22" t="str">
        <f>IFERROR(AVERAGE(N10,V10,AD10,AL10,AT10,BB10,BJ10,BR10,BZ10,CH10,CP10,CX10),"")</f>
        <v/>
      </c>
      <c r="G10" s="22" t="str">
        <f>IFERROR(AVERAGE(E10:F10),"")</f>
        <v/>
      </c>
      <c r="H10" s="22">
        <f>IFERROR(AVERAGE(P10,X10,AF10,AN10,AV10,BD10,BL10,BT10,CB10,CJ10,CR10,CZ10),"")</f>
        <v>2</v>
      </c>
      <c r="I10" s="22">
        <f>IFERROR(AVERAGE(Q10,Y10,AG10,AO10,AW10,BE10,BM10,BU10,CC10,CK10,CS10,DA10),"")</f>
        <v>1.78</v>
      </c>
      <c r="J10" s="34"/>
      <c r="K10" s="23"/>
      <c r="L10" s="23"/>
      <c r="M10" s="23"/>
      <c r="N10" s="23"/>
      <c r="O10" s="23" t="str">
        <f>IFERROR(AVERAGE(M10:N10),"")</f>
        <v/>
      </c>
      <c r="P10" s="23">
        <v>2</v>
      </c>
      <c r="Q10" s="23">
        <v>1.78</v>
      </c>
      <c r="R10" s="24"/>
      <c r="S10" s="24"/>
      <c r="T10" s="24"/>
      <c r="U10" s="24"/>
      <c r="V10" s="24"/>
      <c r="W10" s="24" t="str">
        <f t="shared" ref="W10:W21" si="0">IFERROR(AVERAGE(U10:V10),"")</f>
        <v/>
      </c>
      <c r="X10" s="24"/>
      <c r="Y10" s="24"/>
      <c r="Z10" s="23"/>
      <c r="AA10" s="23"/>
      <c r="AB10" s="23"/>
      <c r="AC10" s="23"/>
      <c r="AD10" s="23"/>
      <c r="AE10" s="23" t="str">
        <f t="shared" ref="AE10:AE21" si="1">IFERROR(AVERAGE(AC10:AD10),"")</f>
        <v/>
      </c>
      <c r="AF10" s="23"/>
      <c r="AG10" s="23"/>
      <c r="AH10" s="24"/>
      <c r="AI10" s="24"/>
      <c r="AJ10" s="24"/>
      <c r="AK10" s="24"/>
      <c r="AL10" s="24"/>
      <c r="AM10" s="24" t="str">
        <f t="shared" ref="AM10:AM21" si="2">IFERROR(AVERAGE(AK10:AL10),"")</f>
        <v/>
      </c>
      <c r="AN10" s="24"/>
      <c r="AO10" s="24"/>
      <c r="AP10" s="23"/>
      <c r="AQ10" s="23"/>
      <c r="AR10" s="23"/>
      <c r="AS10" s="23"/>
      <c r="AT10" s="23"/>
      <c r="AU10" s="23" t="str">
        <f t="shared" ref="AU10:AU21" si="3">IFERROR(AVERAGE(AS10:AT10),"")</f>
        <v/>
      </c>
      <c r="AV10" s="23"/>
      <c r="AW10" s="23"/>
      <c r="AX10" s="24"/>
      <c r="AY10" s="24"/>
      <c r="AZ10" s="24"/>
      <c r="BA10" s="24"/>
      <c r="BB10" s="24"/>
      <c r="BC10" s="24" t="str">
        <f t="shared" ref="BC10:BC21" si="4">IFERROR(AVERAGE(BA10:BB10),"")</f>
        <v/>
      </c>
      <c r="BD10" s="24"/>
      <c r="BE10" s="24"/>
      <c r="BF10" s="23"/>
      <c r="BG10" s="23"/>
      <c r="BH10" s="23"/>
      <c r="BI10" s="23"/>
      <c r="BJ10" s="23"/>
      <c r="BK10" s="23" t="str">
        <f t="shared" ref="BK10:BK21" si="5">IFERROR(AVERAGE(BI10:BJ10),"")</f>
        <v/>
      </c>
      <c r="BL10" s="23"/>
      <c r="BM10" s="23"/>
      <c r="BN10" s="24"/>
      <c r="BO10" s="24"/>
      <c r="BP10" s="24"/>
      <c r="BQ10" s="24"/>
      <c r="BR10" s="24"/>
      <c r="BS10" s="23" t="str">
        <f t="shared" ref="BS10:BS21" si="6">IFERROR(AVERAGE(BQ10:BR10),"")</f>
        <v/>
      </c>
      <c r="BT10" s="24"/>
      <c r="BU10" s="24"/>
      <c r="BV10" s="23"/>
      <c r="BW10" s="23"/>
      <c r="BX10" s="23"/>
      <c r="BY10" s="23"/>
      <c r="BZ10" s="23"/>
      <c r="CA10" s="23" t="str">
        <f t="shared" ref="CA10:CA21" si="7">IFERROR(AVERAGE(BY10:BZ10),"")</f>
        <v/>
      </c>
      <c r="CB10" s="23"/>
      <c r="CC10" s="23"/>
      <c r="CD10" s="24"/>
      <c r="CE10" s="24"/>
      <c r="CF10" s="24"/>
      <c r="CG10" s="24"/>
      <c r="CH10" s="24"/>
      <c r="CI10" s="23" t="str">
        <f>IFERROR(AVERAGE(CG10:CH10),"")</f>
        <v/>
      </c>
      <c r="CJ10" s="24"/>
      <c r="CK10" s="24"/>
      <c r="CL10" s="23"/>
      <c r="CM10" s="23"/>
      <c r="CN10" s="23"/>
      <c r="CO10" s="23"/>
      <c r="CP10" s="23"/>
      <c r="CQ10" s="23" t="str">
        <f t="shared" ref="CQ10:CQ21" si="8">IFERROR(AVERAGE(CO10:CP10),"")</f>
        <v/>
      </c>
      <c r="CR10" s="23"/>
      <c r="CS10" s="23"/>
      <c r="CT10" s="24"/>
      <c r="CU10" s="24"/>
      <c r="CV10" s="24"/>
      <c r="CW10" s="24"/>
      <c r="CX10" s="24"/>
      <c r="CY10" s="23" t="str">
        <f t="shared" ref="CY10:CY21" si="9">IFERROR(AVERAGE(CW10:CX10),"")</f>
        <v/>
      </c>
      <c r="CZ10" s="24"/>
      <c r="DA10" s="24"/>
    </row>
    <row r="11" spans="1:105" ht="30" customHeight="1" x14ac:dyDescent="0.3">
      <c r="A11" s="57" t="s">
        <v>130</v>
      </c>
      <c r="B11" s="41">
        <f t="shared" ref="B11:B21" si="10">J11+R11+Z11+AH11+AP11+AX11+BF11+BN11+BV11+CD11+CL11+CT11</f>
        <v>0</v>
      </c>
      <c r="C11" s="22" t="e">
        <f t="shared" ref="C11:C21" si="11">AVERAGE(K11,S11,AA11,AI11,AQ11,AY11,BG11,BO11,BW11,CE11,CM11,CU11)</f>
        <v>#DIV/0!</v>
      </c>
      <c r="D11" s="22" t="e">
        <f t="shared" ref="D11:D21" si="12">AVERAGE(L11,T11,AB11,AJ11,AR11,AZ11,BH11,BP11,BX11,CF11,CN11,CV11)</f>
        <v>#DIV/0!</v>
      </c>
      <c r="E11" s="22" t="str">
        <f t="shared" ref="E11:E21" si="13">IFERROR(AVERAGE(M11,U11,AC11,AK11,AS11,BA11,BI11,BQ11,BY11,CG11,CO11,CW11),"")</f>
        <v/>
      </c>
      <c r="F11" s="22" t="str">
        <f t="shared" ref="F11:F21" si="14">IFERROR(AVERAGE(N11,V11,AD11,AL11,AT11,BB11,BJ11,BR11,BZ11,CH11,CP11,CX11),"")</f>
        <v/>
      </c>
      <c r="G11" s="22" t="str">
        <f>IFERROR(AVERAGE(E11:F11),"")</f>
        <v/>
      </c>
      <c r="H11" s="22">
        <f>IFERROR(AVERAGE(P11,X11,AF11,AN11,AV11,BD11,BL11,BT11,CB11,CJ11,CR11,CZ11),"")</f>
        <v>2</v>
      </c>
      <c r="I11" s="22">
        <f t="shared" ref="H11:I21" si="15">IFERROR(AVERAGE(Q11,Y11,AG11,AO11,AW11,BE11,BM11,BU11,CC11,CK11,CS11,DA11),"")</f>
        <v>2.67</v>
      </c>
      <c r="J11" s="34"/>
      <c r="K11" s="23"/>
      <c r="L11" s="23"/>
      <c r="M11" s="23"/>
      <c r="N11" s="23"/>
      <c r="O11" s="23" t="str">
        <f>IFERROR(AVERAGE(M11:N11),"")</f>
        <v/>
      </c>
      <c r="P11" s="23">
        <v>2</v>
      </c>
      <c r="Q11" s="23">
        <v>2.67</v>
      </c>
      <c r="R11" s="24"/>
      <c r="S11" s="24"/>
      <c r="T11" s="24"/>
      <c r="U11" s="24"/>
      <c r="V11" s="24"/>
      <c r="W11" s="24" t="str">
        <f t="shared" si="0"/>
        <v/>
      </c>
      <c r="X11" s="24"/>
      <c r="Y11" s="24"/>
      <c r="Z11" s="23"/>
      <c r="AA11" s="23"/>
      <c r="AB11" s="23"/>
      <c r="AC11" s="23"/>
      <c r="AD11" s="23"/>
      <c r="AE11" s="23" t="str">
        <f t="shared" si="1"/>
        <v/>
      </c>
      <c r="AF11" s="23"/>
      <c r="AG11" s="23"/>
      <c r="AH11" s="24"/>
      <c r="AI11" s="24"/>
      <c r="AJ11" s="24"/>
      <c r="AK11" s="24"/>
      <c r="AL11" s="24"/>
      <c r="AM11" s="24" t="str">
        <f t="shared" si="2"/>
        <v/>
      </c>
      <c r="AN11" s="24"/>
      <c r="AO11" s="24"/>
      <c r="AP11" s="23"/>
      <c r="AQ11" s="23"/>
      <c r="AR11" s="23"/>
      <c r="AS11" s="23"/>
      <c r="AT11" s="23"/>
      <c r="AU11" s="23" t="str">
        <f t="shared" si="3"/>
        <v/>
      </c>
      <c r="AV11" s="23"/>
      <c r="AW11" s="23"/>
      <c r="AX11" s="24"/>
      <c r="AY11" s="24"/>
      <c r="AZ11" s="24"/>
      <c r="BA11" s="24"/>
      <c r="BB11" s="24"/>
      <c r="BC11" s="24" t="str">
        <f t="shared" si="4"/>
        <v/>
      </c>
      <c r="BD11" s="24"/>
      <c r="BE11" s="24"/>
      <c r="BF11" s="23"/>
      <c r="BG11" s="23"/>
      <c r="BH11" s="23"/>
      <c r="BI11" s="23"/>
      <c r="BJ11" s="23"/>
      <c r="BK11" s="23" t="str">
        <f t="shared" si="5"/>
        <v/>
      </c>
      <c r="BL11" s="23"/>
      <c r="BM11" s="23"/>
      <c r="BN11" s="24"/>
      <c r="BO11" s="24"/>
      <c r="BP11" s="24"/>
      <c r="BQ11" s="24"/>
      <c r="BR11" s="24"/>
      <c r="BS11" s="23" t="str">
        <f t="shared" si="6"/>
        <v/>
      </c>
      <c r="BT11" s="24"/>
      <c r="BU11" s="24"/>
      <c r="BV11" s="23"/>
      <c r="BW11" s="23"/>
      <c r="BX11" s="23"/>
      <c r="BY11" s="23"/>
      <c r="BZ11" s="23"/>
      <c r="CA11" s="23" t="str">
        <f t="shared" si="7"/>
        <v/>
      </c>
      <c r="CB11" s="23"/>
      <c r="CC11" s="23"/>
      <c r="CD11" s="24"/>
      <c r="CE11" s="24"/>
      <c r="CF11" s="24"/>
      <c r="CG11" s="24"/>
      <c r="CH11" s="24"/>
      <c r="CI11" s="23" t="str">
        <f t="shared" ref="CI11:CI21" si="16">IFERROR(AVERAGE(CG11:CH11),"")</f>
        <v/>
      </c>
      <c r="CJ11" s="24"/>
      <c r="CK11" s="24"/>
      <c r="CL11" s="23"/>
      <c r="CM11" s="23"/>
      <c r="CN11" s="23"/>
      <c r="CO11" s="23"/>
      <c r="CP11" s="23"/>
      <c r="CQ11" s="23" t="str">
        <f t="shared" si="8"/>
        <v/>
      </c>
      <c r="CR11" s="23"/>
      <c r="CS11" s="23"/>
      <c r="CT11" s="24"/>
      <c r="CU11" s="24"/>
      <c r="CV11" s="24"/>
      <c r="CW11" s="24"/>
      <c r="CX11" s="24"/>
      <c r="CY11" s="23" t="str">
        <f t="shared" si="9"/>
        <v/>
      </c>
      <c r="CZ11" s="24"/>
      <c r="DA11" s="24"/>
    </row>
    <row r="12" spans="1:105" ht="30" customHeight="1" x14ac:dyDescent="0.3">
      <c r="A12" s="57" t="s">
        <v>131</v>
      </c>
      <c r="B12" s="41">
        <f t="shared" si="10"/>
        <v>0</v>
      </c>
      <c r="C12" s="22" t="e">
        <f t="shared" si="11"/>
        <v>#DIV/0!</v>
      </c>
      <c r="D12" s="22" t="e">
        <f t="shared" si="12"/>
        <v>#DIV/0!</v>
      </c>
      <c r="E12" s="22" t="str">
        <f t="shared" si="13"/>
        <v/>
      </c>
      <c r="F12" s="22" t="str">
        <f t="shared" si="14"/>
        <v/>
      </c>
      <c r="G12" s="22" t="str">
        <f t="shared" ref="G12:G21" si="17">IFERROR(AVERAGE(E12:F12),"")</f>
        <v/>
      </c>
      <c r="H12" s="22" t="str">
        <f t="shared" si="15"/>
        <v/>
      </c>
      <c r="I12" s="22">
        <f t="shared" si="15"/>
        <v>1.88</v>
      </c>
      <c r="J12" s="34"/>
      <c r="K12" s="23"/>
      <c r="L12" s="23"/>
      <c r="M12" s="23"/>
      <c r="N12" s="23"/>
      <c r="O12" s="23" t="str">
        <f t="shared" ref="O12:O21" si="18">IFERROR(AVERAGE(M12:N12),"")</f>
        <v/>
      </c>
      <c r="P12" s="23"/>
      <c r="Q12" s="23">
        <v>1.88</v>
      </c>
      <c r="R12" s="24"/>
      <c r="S12" s="24"/>
      <c r="T12" s="24"/>
      <c r="U12" s="24"/>
      <c r="V12" s="24"/>
      <c r="W12" s="24" t="str">
        <f t="shared" si="0"/>
        <v/>
      </c>
      <c r="X12" s="24"/>
      <c r="Y12" s="24"/>
      <c r="Z12" s="23"/>
      <c r="AA12" s="23"/>
      <c r="AB12" s="23"/>
      <c r="AC12" s="23"/>
      <c r="AD12" s="23"/>
      <c r="AE12" s="23" t="str">
        <f t="shared" si="1"/>
        <v/>
      </c>
      <c r="AF12" s="23"/>
      <c r="AG12" s="23"/>
      <c r="AH12" s="24"/>
      <c r="AI12" s="24"/>
      <c r="AJ12" s="24"/>
      <c r="AK12" s="24"/>
      <c r="AL12" s="24"/>
      <c r="AM12" s="24" t="str">
        <f t="shared" si="2"/>
        <v/>
      </c>
      <c r="AN12" s="24"/>
      <c r="AO12" s="24"/>
      <c r="AP12" s="23"/>
      <c r="AQ12" s="23"/>
      <c r="AR12" s="23"/>
      <c r="AS12" s="23"/>
      <c r="AT12" s="23"/>
      <c r="AU12" s="23" t="str">
        <f t="shared" si="3"/>
        <v/>
      </c>
      <c r="AV12" s="23"/>
      <c r="AW12" s="23"/>
      <c r="AX12" s="24"/>
      <c r="AY12" s="24"/>
      <c r="AZ12" s="24"/>
      <c r="BA12" s="24"/>
      <c r="BB12" s="24"/>
      <c r="BC12" s="24" t="str">
        <f t="shared" si="4"/>
        <v/>
      </c>
      <c r="BD12" s="24"/>
      <c r="BE12" s="24"/>
      <c r="BF12" s="23"/>
      <c r="BG12" s="23"/>
      <c r="BH12" s="23"/>
      <c r="BI12" s="23"/>
      <c r="BJ12" s="23"/>
      <c r="BK12" s="23" t="str">
        <f t="shared" si="5"/>
        <v/>
      </c>
      <c r="BL12" s="23"/>
      <c r="BM12" s="23"/>
      <c r="BN12" s="24"/>
      <c r="BO12" s="24"/>
      <c r="BP12" s="24"/>
      <c r="BQ12" s="24"/>
      <c r="BR12" s="24"/>
      <c r="BS12" s="23" t="str">
        <f t="shared" si="6"/>
        <v/>
      </c>
      <c r="BT12" s="24"/>
      <c r="BU12" s="24"/>
      <c r="BV12" s="23"/>
      <c r="BW12" s="23"/>
      <c r="BX12" s="23"/>
      <c r="BY12" s="23"/>
      <c r="BZ12" s="23"/>
      <c r="CA12" s="23" t="str">
        <f t="shared" si="7"/>
        <v/>
      </c>
      <c r="CB12" s="23"/>
      <c r="CC12" s="23"/>
      <c r="CD12" s="24"/>
      <c r="CE12" s="24"/>
      <c r="CF12" s="24"/>
      <c r="CG12" s="24"/>
      <c r="CH12" s="24"/>
      <c r="CI12" s="23" t="str">
        <f t="shared" si="16"/>
        <v/>
      </c>
      <c r="CJ12" s="24"/>
      <c r="CK12" s="24"/>
      <c r="CL12" s="23"/>
      <c r="CM12" s="23"/>
      <c r="CN12" s="23"/>
      <c r="CO12" s="23"/>
      <c r="CP12" s="23"/>
      <c r="CQ12" s="23" t="str">
        <f t="shared" si="8"/>
        <v/>
      </c>
      <c r="CR12" s="23"/>
      <c r="CS12" s="23"/>
      <c r="CT12" s="24"/>
      <c r="CU12" s="24"/>
      <c r="CV12" s="24"/>
      <c r="CW12" s="24"/>
      <c r="CX12" s="24"/>
      <c r="CY12" s="23" t="str">
        <f t="shared" si="9"/>
        <v/>
      </c>
      <c r="CZ12" s="24"/>
      <c r="DA12" s="24"/>
    </row>
    <row r="13" spans="1:105" ht="30" customHeight="1" x14ac:dyDescent="0.3">
      <c r="A13" s="57" t="s">
        <v>92</v>
      </c>
      <c r="B13" s="41">
        <f t="shared" si="10"/>
        <v>3</v>
      </c>
      <c r="C13" s="22">
        <f t="shared" si="11"/>
        <v>1</v>
      </c>
      <c r="D13" s="22">
        <f t="shared" si="12"/>
        <v>1.33</v>
      </c>
      <c r="E13" s="22">
        <f t="shared" si="13"/>
        <v>3.67</v>
      </c>
      <c r="F13" s="22" t="str">
        <f t="shared" si="14"/>
        <v/>
      </c>
      <c r="G13" s="22">
        <f t="shared" si="17"/>
        <v>3.67</v>
      </c>
      <c r="H13" s="22">
        <f t="shared" si="15"/>
        <v>1.78</v>
      </c>
      <c r="I13" s="22">
        <f t="shared" si="15"/>
        <v>2.69</v>
      </c>
      <c r="J13" s="34">
        <v>3</v>
      </c>
      <c r="K13" s="23">
        <v>1</v>
      </c>
      <c r="L13" s="23">
        <v>1.33</v>
      </c>
      <c r="M13" s="23">
        <v>3.67</v>
      </c>
      <c r="N13" s="23"/>
      <c r="O13" s="23">
        <f t="shared" si="18"/>
        <v>3.67</v>
      </c>
      <c r="P13" s="23">
        <v>1.78</v>
      </c>
      <c r="Q13" s="23">
        <v>2.69</v>
      </c>
      <c r="R13" s="24"/>
      <c r="S13" s="24"/>
      <c r="T13" s="24"/>
      <c r="U13" s="24"/>
      <c r="V13" s="24"/>
      <c r="W13" s="24" t="str">
        <f t="shared" si="0"/>
        <v/>
      </c>
      <c r="X13" s="24"/>
      <c r="Y13" s="24"/>
      <c r="Z13" s="23"/>
      <c r="AA13" s="23"/>
      <c r="AB13" s="23"/>
      <c r="AC13" s="23"/>
      <c r="AD13" s="23"/>
      <c r="AE13" s="23" t="str">
        <f t="shared" si="1"/>
        <v/>
      </c>
      <c r="AF13" s="23"/>
      <c r="AG13" s="23"/>
      <c r="AH13" s="24"/>
      <c r="AI13" s="24"/>
      <c r="AJ13" s="24"/>
      <c r="AK13" s="24"/>
      <c r="AL13" s="24"/>
      <c r="AM13" s="24" t="str">
        <f t="shared" si="2"/>
        <v/>
      </c>
      <c r="AN13" s="24"/>
      <c r="AO13" s="24"/>
      <c r="AP13" s="23"/>
      <c r="AQ13" s="23"/>
      <c r="AR13" s="23"/>
      <c r="AS13" s="23"/>
      <c r="AT13" s="23"/>
      <c r="AU13" s="23" t="str">
        <f t="shared" si="3"/>
        <v/>
      </c>
      <c r="AV13" s="23"/>
      <c r="AW13" s="23"/>
      <c r="AX13" s="24"/>
      <c r="AY13" s="24"/>
      <c r="AZ13" s="24"/>
      <c r="BA13" s="24"/>
      <c r="BB13" s="24"/>
      <c r="BC13" s="24" t="str">
        <f t="shared" si="4"/>
        <v/>
      </c>
      <c r="BD13" s="24"/>
      <c r="BE13" s="24"/>
      <c r="BF13" s="23"/>
      <c r="BG13" s="23"/>
      <c r="BH13" s="23"/>
      <c r="BI13" s="23"/>
      <c r="BJ13" s="23"/>
      <c r="BK13" s="23" t="str">
        <f t="shared" si="5"/>
        <v/>
      </c>
      <c r="BL13" s="23"/>
      <c r="BM13" s="23"/>
      <c r="BN13" s="24"/>
      <c r="BO13" s="24"/>
      <c r="BP13" s="24"/>
      <c r="BQ13" s="24"/>
      <c r="BR13" s="24"/>
      <c r="BS13" s="23" t="str">
        <f t="shared" si="6"/>
        <v/>
      </c>
      <c r="BT13" s="24"/>
      <c r="BU13" s="24"/>
      <c r="BV13" s="23"/>
      <c r="BW13" s="23"/>
      <c r="BX13" s="23"/>
      <c r="BY13" s="23"/>
      <c r="BZ13" s="23"/>
      <c r="CA13" s="23" t="str">
        <f t="shared" si="7"/>
        <v/>
      </c>
      <c r="CB13" s="23"/>
      <c r="CC13" s="23"/>
      <c r="CD13" s="24"/>
      <c r="CE13" s="24"/>
      <c r="CF13" s="24"/>
      <c r="CG13" s="24"/>
      <c r="CH13" s="24"/>
      <c r="CI13" s="23" t="str">
        <f t="shared" si="16"/>
        <v/>
      </c>
      <c r="CJ13" s="24"/>
      <c r="CK13" s="24"/>
      <c r="CL13" s="23"/>
      <c r="CM13" s="23"/>
      <c r="CN13" s="23"/>
      <c r="CO13" s="23"/>
      <c r="CP13" s="23"/>
      <c r="CQ13" s="23" t="str">
        <f t="shared" si="8"/>
        <v/>
      </c>
      <c r="CR13" s="23"/>
      <c r="CS13" s="23"/>
      <c r="CT13" s="24"/>
      <c r="CU13" s="24"/>
      <c r="CV13" s="24"/>
      <c r="CW13" s="24"/>
      <c r="CX13" s="24"/>
      <c r="CY13" s="23" t="str">
        <f t="shared" si="9"/>
        <v/>
      </c>
      <c r="CZ13" s="24"/>
      <c r="DA13" s="24"/>
    </row>
    <row r="14" spans="1:105" ht="30" customHeight="1" x14ac:dyDescent="0.3">
      <c r="A14" s="57" t="s">
        <v>96</v>
      </c>
      <c r="B14" s="41">
        <f t="shared" si="10"/>
        <v>9</v>
      </c>
      <c r="C14" s="22">
        <f t="shared" si="11"/>
        <v>1</v>
      </c>
      <c r="D14" s="22">
        <f t="shared" si="12"/>
        <v>2.44</v>
      </c>
      <c r="E14" s="22">
        <f t="shared" si="13"/>
        <v>4.5</v>
      </c>
      <c r="F14" s="22">
        <f t="shared" si="14"/>
        <v>2.5</v>
      </c>
      <c r="G14" s="22">
        <f t="shared" si="17"/>
        <v>3.5</v>
      </c>
      <c r="H14" s="22">
        <f t="shared" si="15"/>
        <v>2.88</v>
      </c>
      <c r="I14" s="22">
        <f t="shared" si="15"/>
        <v>3.19</v>
      </c>
      <c r="J14" s="34">
        <v>9</v>
      </c>
      <c r="K14" s="23">
        <v>1</v>
      </c>
      <c r="L14" s="23">
        <v>2.44</v>
      </c>
      <c r="M14" s="23">
        <v>4.5</v>
      </c>
      <c r="N14" s="23">
        <v>2.5</v>
      </c>
      <c r="O14" s="23">
        <f t="shared" si="18"/>
        <v>3.5</v>
      </c>
      <c r="P14" s="23">
        <v>2.88</v>
      </c>
      <c r="Q14" s="23">
        <v>3.19</v>
      </c>
      <c r="R14" s="24"/>
      <c r="S14" s="24"/>
      <c r="T14" s="24"/>
      <c r="U14" s="24"/>
      <c r="V14" s="24"/>
      <c r="W14" s="24" t="str">
        <f t="shared" si="0"/>
        <v/>
      </c>
      <c r="X14" s="24"/>
      <c r="Y14" s="24"/>
      <c r="Z14" s="23"/>
      <c r="AA14" s="23"/>
      <c r="AB14" s="23"/>
      <c r="AC14" s="23"/>
      <c r="AD14" s="23"/>
      <c r="AE14" s="23" t="str">
        <f t="shared" si="1"/>
        <v/>
      </c>
      <c r="AF14" s="23"/>
      <c r="AG14" s="23"/>
      <c r="AH14" s="24"/>
      <c r="AI14" s="24"/>
      <c r="AJ14" s="24"/>
      <c r="AK14" s="24"/>
      <c r="AL14" s="24"/>
      <c r="AM14" s="24" t="str">
        <f t="shared" si="2"/>
        <v/>
      </c>
      <c r="AN14" s="24"/>
      <c r="AO14" s="24"/>
      <c r="AP14" s="23"/>
      <c r="AQ14" s="23"/>
      <c r="AR14" s="23"/>
      <c r="AS14" s="23"/>
      <c r="AT14" s="23"/>
      <c r="AU14" s="23" t="str">
        <f t="shared" si="3"/>
        <v/>
      </c>
      <c r="AV14" s="23"/>
      <c r="AW14" s="23"/>
      <c r="AX14" s="24"/>
      <c r="AY14" s="24"/>
      <c r="AZ14" s="24"/>
      <c r="BA14" s="24"/>
      <c r="BB14" s="24"/>
      <c r="BC14" s="24" t="str">
        <f t="shared" si="4"/>
        <v/>
      </c>
      <c r="BD14" s="24"/>
      <c r="BE14" s="24"/>
      <c r="BF14" s="23"/>
      <c r="BG14" s="23"/>
      <c r="BH14" s="23"/>
      <c r="BI14" s="23"/>
      <c r="BJ14" s="23"/>
      <c r="BK14" s="23" t="str">
        <f t="shared" si="5"/>
        <v/>
      </c>
      <c r="BL14" s="23"/>
      <c r="BM14" s="23"/>
      <c r="BN14" s="24"/>
      <c r="BO14" s="24"/>
      <c r="BP14" s="24"/>
      <c r="BQ14" s="24"/>
      <c r="BR14" s="24"/>
      <c r="BS14" s="23" t="str">
        <f>IFERROR(AVERAGE(BQ14:BR14),"")</f>
        <v/>
      </c>
      <c r="BT14" s="24"/>
      <c r="BU14" s="24"/>
      <c r="BV14" s="23"/>
      <c r="BW14" s="23"/>
      <c r="BX14" s="23"/>
      <c r="BY14" s="23"/>
      <c r="BZ14" s="23"/>
      <c r="CA14" s="23" t="str">
        <f t="shared" si="7"/>
        <v/>
      </c>
      <c r="CB14" s="23"/>
      <c r="CC14" s="23"/>
      <c r="CD14" s="24"/>
      <c r="CE14" s="24"/>
      <c r="CF14" s="24"/>
      <c r="CG14" s="24"/>
      <c r="CH14" s="24"/>
      <c r="CI14" s="23" t="str">
        <f t="shared" si="16"/>
        <v/>
      </c>
      <c r="CJ14" s="24"/>
      <c r="CK14" s="24"/>
      <c r="CL14" s="23"/>
      <c r="CM14" s="23"/>
      <c r="CN14" s="23"/>
      <c r="CO14" s="23"/>
      <c r="CP14" s="23"/>
      <c r="CQ14" s="23" t="str">
        <f t="shared" si="8"/>
        <v/>
      </c>
      <c r="CR14" s="23"/>
      <c r="CS14" s="23"/>
      <c r="CT14" s="24"/>
      <c r="CU14" s="24"/>
      <c r="CV14" s="24"/>
      <c r="CW14" s="24"/>
      <c r="CX14" s="24"/>
      <c r="CY14" s="23" t="str">
        <f t="shared" si="9"/>
        <v/>
      </c>
      <c r="CZ14" s="24"/>
      <c r="DA14" s="24"/>
    </row>
    <row r="15" spans="1:105" ht="30" customHeight="1" x14ac:dyDescent="0.3">
      <c r="A15" s="57" t="s">
        <v>94</v>
      </c>
      <c r="B15" s="41">
        <f t="shared" si="10"/>
        <v>1</v>
      </c>
      <c r="C15" s="22">
        <f t="shared" si="11"/>
        <v>1</v>
      </c>
      <c r="D15" s="22">
        <f t="shared" si="12"/>
        <v>2</v>
      </c>
      <c r="E15" s="22">
        <f t="shared" si="13"/>
        <v>5</v>
      </c>
      <c r="F15" s="22" t="str">
        <f t="shared" si="14"/>
        <v/>
      </c>
      <c r="G15" s="22">
        <f t="shared" si="17"/>
        <v>5</v>
      </c>
      <c r="H15" s="22">
        <f t="shared" si="15"/>
        <v>2</v>
      </c>
      <c r="I15" s="22">
        <f t="shared" si="15"/>
        <v>2.83</v>
      </c>
      <c r="J15" s="34">
        <v>1</v>
      </c>
      <c r="K15" s="23">
        <v>1</v>
      </c>
      <c r="L15" s="23">
        <v>2</v>
      </c>
      <c r="M15" s="23">
        <v>5</v>
      </c>
      <c r="N15" s="23"/>
      <c r="O15" s="23">
        <f t="shared" si="18"/>
        <v>5</v>
      </c>
      <c r="P15" s="23">
        <v>2</v>
      </c>
      <c r="Q15" s="23">
        <v>2.83</v>
      </c>
      <c r="R15" s="24"/>
      <c r="S15" s="24"/>
      <c r="T15" s="24"/>
      <c r="U15" s="24"/>
      <c r="V15" s="24"/>
      <c r="W15" s="24" t="str">
        <f t="shared" si="0"/>
        <v/>
      </c>
      <c r="X15" s="24"/>
      <c r="Y15" s="24"/>
      <c r="Z15" s="23"/>
      <c r="AA15" s="23"/>
      <c r="AB15" s="23"/>
      <c r="AC15" s="23"/>
      <c r="AD15" s="23"/>
      <c r="AE15" s="23" t="str">
        <f t="shared" si="1"/>
        <v/>
      </c>
      <c r="AF15" s="23"/>
      <c r="AG15" s="23"/>
      <c r="AH15" s="24"/>
      <c r="AI15" s="24"/>
      <c r="AJ15" s="24"/>
      <c r="AK15" s="24"/>
      <c r="AL15" s="24"/>
      <c r="AM15" s="24" t="str">
        <f t="shared" si="2"/>
        <v/>
      </c>
      <c r="AN15" s="24"/>
      <c r="AO15" s="24"/>
      <c r="AP15" s="23"/>
      <c r="AQ15" s="23"/>
      <c r="AR15" s="23"/>
      <c r="AS15" s="23"/>
      <c r="AT15" s="23"/>
      <c r="AU15" s="23" t="str">
        <f t="shared" si="3"/>
        <v/>
      </c>
      <c r="AV15" s="23"/>
      <c r="AW15" s="23"/>
      <c r="AX15" s="24"/>
      <c r="AY15" s="24"/>
      <c r="AZ15" s="24"/>
      <c r="BA15" s="24"/>
      <c r="BB15" s="24"/>
      <c r="BC15" s="24" t="str">
        <f t="shared" si="4"/>
        <v/>
      </c>
      <c r="BD15" s="24"/>
      <c r="BE15" s="24"/>
      <c r="BF15" s="23"/>
      <c r="BG15" s="23"/>
      <c r="BH15" s="23"/>
      <c r="BI15" s="23"/>
      <c r="BJ15" s="23"/>
      <c r="BK15" s="23" t="str">
        <f t="shared" si="5"/>
        <v/>
      </c>
      <c r="BL15" s="23"/>
      <c r="BM15" s="23"/>
      <c r="BN15" s="24"/>
      <c r="BO15" s="24"/>
      <c r="BP15" s="24"/>
      <c r="BQ15" s="24"/>
      <c r="BR15" s="24"/>
      <c r="BS15" s="23" t="str">
        <f t="shared" si="6"/>
        <v/>
      </c>
      <c r="BT15" s="24"/>
      <c r="BU15" s="24"/>
      <c r="BV15" s="23"/>
      <c r="BW15" s="23"/>
      <c r="BX15" s="23"/>
      <c r="BY15" s="23"/>
      <c r="BZ15" s="23"/>
      <c r="CA15" s="23" t="str">
        <f t="shared" si="7"/>
        <v/>
      </c>
      <c r="CB15" s="23"/>
      <c r="CC15" s="23"/>
      <c r="CD15" s="24"/>
      <c r="CE15" s="24"/>
      <c r="CF15" s="24"/>
      <c r="CG15" s="24"/>
      <c r="CH15" s="24"/>
      <c r="CI15" s="23" t="str">
        <f t="shared" si="16"/>
        <v/>
      </c>
      <c r="CJ15" s="24"/>
      <c r="CK15" s="24"/>
      <c r="CL15" s="23"/>
      <c r="CM15" s="23"/>
      <c r="CN15" s="23"/>
      <c r="CO15" s="23"/>
      <c r="CP15" s="23"/>
      <c r="CQ15" s="23" t="str">
        <f t="shared" si="8"/>
        <v/>
      </c>
      <c r="CR15" s="23"/>
      <c r="CS15" s="23"/>
      <c r="CT15" s="24"/>
      <c r="CU15" s="24"/>
      <c r="CV15" s="24"/>
      <c r="CW15" s="24"/>
      <c r="CX15" s="24"/>
      <c r="CY15" s="23" t="str">
        <f t="shared" si="9"/>
        <v/>
      </c>
      <c r="CZ15" s="24"/>
      <c r="DA15" s="24"/>
    </row>
    <row r="16" spans="1:105" ht="30" customHeight="1" x14ac:dyDescent="0.3">
      <c r="A16" s="57" t="s">
        <v>91</v>
      </c>
      <c r="B16" s="41">
        <f t="shared" si="10"/>
        <v>9</v>
      </c>
      <c r="C16" s="22">
        <f t="shared" si="11"/>
        <v>1</v>
      </c>
      <c r="D16" s="22">
        <f t="shared" si="12"/>
        <v>1.78</v>
      </c>
      <c r="E16" s="22">
        <f t="shared" si="13"/>
        <v>5.75</v>
      </c>
      <c r="F16" s="22">
        <f t="shared" si="14"/>
        <v>2</v>
      </c>
      <c r="G16" s="22">
        <f t="shared" si="17"/>
        <v>3.875</v>
      </c>
      <c r="H16" s="22">
        <f t="shared" si="15"/>
        <v>2.2000000000000002</v>
      </c>
      <c r="I16" s="22">
        <f t="shared" si="15"/>
        <v>1.89</v>
      </c>
      <c r="J16" s="34">
        <v>9</v>
      </c>
      <c r="K16" s="23">
        <v>1</v>
      </c>
      <c r="L16" s="23">
        <v>1.78</v>
      </c>
      <c r="M16" s="23">
        <v>5.75</v>
      </c>
      <c r="N16" s="23">
        <v>2</v>
      </c>
      <c r="O16" s="23">
        <f t="shared" si="18"/>
        <v>3.875</v>
      </c>
      <c r="P16" s="23">
        <v>2.2000000000000002</v>
      </c>
      <c r="Q16" s="23">
        <v>1.89</v>
      </c>
      <c r="R16" s="24"/>
      <c r="S16" s="24"/>
      <c r="T16" s="24"/>
      <c r="U16" s="24"/>
      <c r="V16" s="24"/>
      <c r="W16" s="24" t="str">
        <f t="shared" si="0"/>
        <v/>
      </c>
      <c r="X16" s="24"/>
      <c r="Y16" s="24"/>
      <c r="Z16" s="23"/>
      <c r="AA16" s="23"/>
      <c r="AB16" s="23"/>
      <c r="AC16" s="23"/>
      <c r="AD16" s="23"/>
      <c r="AE16" s="23" t="str">
        <f t="shared" si="1"/>
        <v/>
      </c>
      <c r="AF16" s="23"/>
      <c r="AG16" s="23"/>
      <c r="AH16" s="24"/>
      <c r="AI16" s="24"/>
      <c r="AJ16" s="24"/>
      <c r="AK16" s="24"/>
      <c r="AL16" s="24"/>
      <c r="AM16" s="24" t="str">
        <f t="shared" si="2"/>
        <v/>
      </c>
      <c r="AN16" s="24"/>
      <c r="AO16" s="24"/>
      <c r="AP16" s="23"/>
      <c r="AQ16" s="23"/>
      <c r="AR16" s="23"/>
      <c r="AS16" s="23"/>
      <c r="AT16" s="23"/>
      <c r="AU16" s="23" t="str">
        <f t="shared" si="3"/>
        <v/>
      </c>
      <c r="AV16" s="23"/>
      <c r="AW16" s="23"/>
      <c r="AX16" s="24"/>
      <c r="AY16" s="24"/>
      <c r="AZ16" s="24"/>
      <c r="BA16" s="24"/>
      <c r="BB16" s="24"/>
      <c r="BC16" s="24" t="str">
        <f t="shared" si="4"/>
        <v/>
      </c>
      <c r="BD16" s="24"/>
      <c r="BE16" s="24"/>
      <c r="BF16" s="23"/>
      <c r="BG16" s="23"/>
      <c r="BH16" s="23"/>
      <c r="BI16" s="23"/>
      <c r="BJ16" s="23"/>
      <c r="BK16" s="23" t="str">
        <f t="shared" si="5"/>
        <v/>
      </c>
      <c r="BL16" s="23"/>
      <c r="BM16" s="23"/>
      <c r="BN16" s="24"/>
      <c r="BO16" s="24"/>
      <c r="BP16" s="24"/>
      <c r="BQ16" s="24"/>
      <c r="BR16" s="24"/>
      <c r="BS16" s="23" t="str">
        <f t="shared" si="6"/>
        <v/>
      </c>
      <c r="BT16" s="24"/>
      <c r="BU16" s="24"/>
      <c r="BV16" s="23"/>
      <c r="BW16" s="23"/>
      <c r="BX16" s="23"/>
      <c r="BY16" s="23"/>
      <c r="BZ16" s="23"/>
      <c r="CA16" s="23" t="str">
        <f t="shared" si="7"/>
        <v/>
      </c>
      <c r="CB16" s="23"/>
      <c r="CC16" s="23"/>
      <c r="CD16" s="24"/>
      <c r="CE16" s="24"/>
      <c r="CF16" s="24"/>
      <c r="CG16" s="24"/>
      <c r="CH16" s="24"/>
      <c r="CI16" s="23" t="str">
        <f t="shared" si="16"/>
        <v/>
      </c>
      <c r="CJ16" s="24"/>
      <c r="CK16" s="24"/>
      <c r="CL16" s="23"/>
      <c r="CM16" s="23"/>
      <c r="CN16" s="23"/>
      <c r="CO16" s="23"/>
      <c r="CP16" s="23"/>
      <c r="CQ16" s="23" t="str">
        <f t="shared" si="8"/>
        <v/>
      </c>
      <c r="CR16" s="23"/>
      <c r="CS16" s="23"/>
      <c r="CT16" s="24"/>
      <c r="CU16" s="24"/>
      <c r="CV16" s="24"/>
      <c r="CW16" s="24"/>
      <c r="CX16" s="24"/>
      <c r="CY16" s="23" t="str">
        <f t="shared" si="9"/>
        <v/>
      </c>
      <c r="CZ16" s="24"/>
      <c r="DA16" s="24"/>
    </row>
    <row r="17" spans="1:105" ht="30" customHeight="1" x14ac:dyDescent="0.3">
      <c r="A17" s="57" t="s">
        <v>63</v>
      </c>
      <c r="B17" s="41">
        <f t="shared" si="10"/>
        <v>4</v>
      </c>
      <c r="C17" s="22">
        <f t="shared" si="11"/>
        <v>1</v>
      </c>
      <c r="D17" s="22">
        <f t="shared" si="12"/>
        <v>2.25</v>
      </c>
      <c r="E17" s="22">
        <f t="shared" si="13"/>
        <v>4</v>
      </c>
      <c r="F17" s="22">
        <f t="shared" si="14"/>
        <v>4</v>
      </c>
      <c r="G17" s="22">
        <f t="shared" si="17"/>
        <v>4</v>
      </c>
      <c r="H17" s="22">
        <f t="shared" si="15"/>
        <v>2</v>
      </c>
      <c r="I17" s="22">
        <f t="shared" si="15"/>
        <v>2.27</v>
      </c>
      <c r="J17" s="34">
        <v>4</v>
      </c>
      <c r="K17" s="23">
        <v>1</v>
      </c>
      <c r="L17" s="23">
        <v>2.25</v>
      </c>
      <c r="M17" s="23">
        <v>4</v>
      </c>
      <c r="N17" s="23">
        <v>4</v>
      </c>
      <c r="O17" s="23">
        <f t="shared" si="18"/>
        <v>4</v>
      </c>
      <c r="P17" s="23">
        <v>2</v>
      </c>
      <c r="Q17" s="23">
        <v>2.27</v>
      </c>
      <c r="R17" s="24"/>
      <c r="S17" s="24"/>
      <c r="T17" s="24"/>
      <c r="U17" s="24"/>
      <c r="V17" s="24"/>
      <c r="W17" s="24" t="str">
        <f t="shared" si="0"/>
        <v/>
      </c>
      <c r="X17" s="24"/>
      <c r="Y17" s="24"/>
      <c r="Z17" s="23"/>
      <c r="AA17" s="23"/>
      <c r="AB17" s="23"/>
      <c r="AC17" s="23"/>
      <c r="AD17" s="23"/>
      <c r="AE17" s="23" t="str">
        <f t="shared" si="1"/>
        <v/>
      </c>
      <c r="AF17" s="23"/>
      <c r="AG17" s="23"/>
      <c r="AH17" s="24"/>
      <c r="AI17" s="24"/>
      <c r="AJ17" s="24"/>
      <c r="AK17" s="24"/>
      <c r="AL17" s="24"/>
      <c r="AM17" s="24" t="str">
        <f t="shared" si="2"/>
        <v/>
      </c>
      <c r="AN17" s="24"/>
      <c r="AO17" s="24"/>
      <c r="AP17" s="23"/>
      <c r="AQ17" s="23"/>
      <c r="AR17" s="23"/>
      <c r="AS17" s="23"/>
      <c r="AT17" s="23"/>
      <c r="AU17" s="23" t="str">
        <f t="shared" si="3"/>
        <v/>
      </c>
      <c r="AV17" s="23"/>
      <c r="AW17" s="23"/>
      <c r="AX17" s="24"/>
      <c r="AY17" s="24"/>
      <c r="AZ17" s="24"/>
      <c r="BA17" s="24"/>
      <c r="BB17" s="24"/>
      <c r="BC17" s="24" t="str">
        <f t="shared" si="4"/>
        <v/>
      </c>
      <c r="BD17" s="24"/>
      <c r="BE17" s="24"/>
      <c r="BF17" s="23"/>
      <c r="BG17" s="23"/>
      <c r="BH17" s="23"/>
      <c r="BI17" s="23"/>
      <c r="BJ17" s="23"/>
      <c r="BK17" s="23" t="str">
        <f t="shared" si="5"/>
        <v/>
      </c>
      <c r="BL17" s="23"/>
      <c r="BM17" s="23"/>
      <c r="BN17" s="24"/>
      <c r="BO17" s="24"/>
      <c r="BP17" s="24"/>
      <c r="BQ17" s="24"/>
      <c r="BR17" s="24"/>
      <c r="BS17" s="23" t="str">
        <f t="shared" si="6"/>
        <v/>
      </c>
      <c r="BT17" s="24"/>
      <c r="BU17" s="24"/>
      <c r="BV17" s="23"/>
      <c r="BW17" s="23"/>
      <c r="BX17" s="23"/>
      <c r="BY17" s="23"/>
      <c r="BZ17" s="23"/>
      <c r="CA17" s="23" t="str">
        <f t="shared" si="7"/>
        <v/>
      </c>
      <c r="CB17" s="23"/>
      <c r="CC17" s="23"/>
      <c r="CD17" s="24"/>
      <c r="CE17" s="24"/>
      <c r="CF17" s="24"/>
      <c r="CG17" s="24"/>
      <c r="CH17" s="24"/>
      <c r="CI17" s="23" t="str">
        <f t="shared" si="16"/>
        <v/>
      </c>
      <c r="CJ17" s="24"/>
      <c r="CK17" s="24"/>
      <c r="CL17" s="23"/>
      <c r="CM17" s="23"/>
      <c r="CN17" s="23"/>
      <c r="CO17" s="23"/>
      <c r="CP17" s="23"/>
      <c r="CQ17" s="23" t="str">
        <f t="shared" si="8"/>
        <v/>
      </c>
      <c r="CR17" s="23"/>
      <c r="CS17" s="23"/>
      <c r="CT17" s="24"/>
      <c r="CU17" s="24"/>
      <c r="CV17" s="24"/>
      <c r="CW17" s="24"/>
      <c r="CX17" s="24"/>
      <c r="CY17" s="23" t="str">
        <f t="shared" si="9"/>
        <v/>
      </c>
      <c r="CZ17" s="24"/>
      <c r="DA17" s="24"/>
    </row>
    <row r="18" spans="1:105" ht="30" customHeight="1" x14ac:dyDescent="0.3">
      <c r="A18" s="57" t="s">
        <v>89</v>
      </c>
      <c r="B18" s="41">
        <f t="shared" si="10"/>
        <v>4</v>
      </c>
      <c r="C18" s="22">
        <f t="shared" si="11"/>
        <v>1</v>
      </c>
      <c r="D18" s="22">
        <f t="shared" si="12"/>
        <v>1.25</v>
      </c>
      <c r="E18" s="22">
        <f t="shared" si="13"/>
        <v>5</v>
      </c>
      <c r="F18" s="22">
        <f t="shared" si="14"/>
        <v>2.67</v>
      </c>
      <c r="G18" s="22">
        <f t="shared" si="17"/>
        <v>3.835</v>
      </c>
      <c r="H18" s="22">
        <f t="shared" si="15"/>
        <v>1.6</v>
      </c>
      <c r="I18" s="22">
        <f t="shared" si="15"/>
        <v>3.06</v>
      </c>
      <c r="J18" s="34">
        <v>4</v>
      </c>
      <c r="K18" s="23">
        <v>1</v>
      </c>
      <c r="L18" s="23">
        <v>1.25</v>
      </c>
      <c r="M18" s="23">
        <v>5</v>
      </c>
      <c r="N18" s="23">
        <v>2.67</v>
      </c>
      <c r="O18" s="23">
        <f t="shared" si="18"/>
        <v>3.835</v>
      </c>
      <c r="P18" s="23">
        <v>1.6</v>
      </c>
      <c r="Q18" s="23">
        <v>3.06</v>
      </c>
      <c r="R18" s="24"/>
      <c r="S18" s="24"/>
      <c r="T18" s="24"/>
      <c r="U18" s="24"/>
      <c r="V18" s="24"/>
      <c r="W18" s="24" t="str">
        <f t="shared" si="0"/>
        <v/>
      </c>
      <c r="X18" s="24"/>
      <c r="Y18" s="24"/>
      <c r="Z18" s="23"/>
      <c r="AA18" s="23"/>
      <c r="AB18" s="23"/>
      <c r="AC18" s="23"/>
      <c r="AD18" s="23"/>
      <c r="AE18" s="23" t="str">
        <f t="shared" si="1"/>
        <v/>
      </c>
      <c r="AF18" s="23"/>
      <c r="AG18" s="23"/>
      <c r="AH18" s="24"/>
      <c r="AI18" s="24"/>
      <c r="AJ18" s="24"/>
      <c r="AK18" s="24"/>
      <c r="AL18" s="24"/>
      <c r="AM18" s="24" t="str">
        <f t="shared" si="2"/>
        <v/>
      </c>
      <c r="AN18" s="24"/>
      <c r="AO18" s="24"/>
      <c r="AP18" s="23"/>
      <c r="AQ18" s="23"/>
      <c r="AR18" s="23"/>
      <c r="AS18" s="23"/>
      <c r="AT18" s="23"/>
      <c r="AU18" s="23" t="str">
        <f t="shared" si="3"/>
        <v/>
      </c>
      <c r="AV18" s="23"/>
      <c r="AW18" s="23"/>
      <c r="AX18" s="24"/>
      <c r="AY18" s="24"/>
      <c r="AZ18" s="24"/>
      <c r="BA18" s="24"/>
      <c r="BB18" s="24"/>
      <c r="BC18" s="24" t="str">
        <f t="shared" si="4"/>
        <v/>
      </c>
      <c r="BD18" s="24"/>
      <c r="BE18" s="24"/>
      <c r="BF18" s="23"/>
      <c r="BG18" s="23"/>
      <c r="BH18" s="23"/>
      <c r="BI18" s="23"/>
      <c r="BJ18" s="23"/>
      <c r="BK18" s="23" t="str">
        <f t="shared" si="5"/>
        <v/>
      </c>
      <c r="BL18" s="23"/>
      <c r="BM18" s="23"/>
      <c r="BN18" s="24"/>
      <c r="BO18" s="24"/>
      <c r="BP18" s="24"/>
      <c r="BQ18" s="24"/>
      <c r="BR18" s="24"/>
      <c r="BS18" s="23" t="str">
        <f t="shared" si="6"/>
        <v/>
      </c>
      <c r="BT18" s="24"/>
      <c r="BU18" s="24"/>
      <c r="BV18" s="23"/>
      <c r="BW18" s="23"/>
      <c r="BX18" s="23"/>
      <c r="BY18" s="23"/>
      <c r="BZ18" s="23"/>
      <c r="CA18" s="23" t="str">
        <f t="shared" si="7"/>
        <v/>
      </c>
      <c r="CB18" s="23"/>
      <c r="CC18" s="23"/>
      <c r="CD18" s="24"/>
      <c r="CE18" s="24"/>
      <c r="CF18" s="24"/>
      <c r="CG18" s="24"/>
      <c r="CH18" s="24"/>
      <c r="CI18" s="23" t="str">
        <f t="shared" si="16"/>
        <v/>
      </c>
      <c r="CJ18" s="24"/>
      <c r="CK18" s="24"/>
      <c r="CL18" s="23"/>
      <c r="CM18" s="23"/>
      <c r="CN18" s="23"/>
      <c r="CO18" s="23"/>
      <c r="CP18" s="23"/>
      <c r="CQ18" s="23" t="str">
        <f t="shared" si="8"/>
        <v/>
      </c>
      <c r="CR18" s="23"/>
      <c r="CS18" s="23"/>
      <c r="CT18" s="24"/>
      <c r="CU18" s="24"/>
      <c r="CV18" s="24"/>
      <c r="CW18" s="24"/>
      <c r="CX18" s="24"/>
      <c r="CY18" s="23" t="str">
        <f t="shared" si="9"/>
        <v/>
      </c>
      <c r="CZ18" s="24"/>
      <c r="DA18" s="24"/>
    </row>
    <row r="19" spans="1:105" ht="30" customHeight="1" x14ac:dyDescent="0.3">
      <c r="A19" s="57" t="s">
        <v>132</v>
      </c>
      <c r="B19" s="41">
        <f t="shared" si="10"/>
        <v>7</v>
      </c>
      <c r="C19" s="22">
        <f t="shared" si="11"/>
        <v>1</v>
      </c>
      <c r="D19" s="22">
        <f t="shared" si="12"/>
        <v>2.71</v>
      </c>
      <c r="E19" s="22">
        <f t="shared" si="13"/>
        <v>5.2</v>
      </c>
      <c r="F19" s="22">
        <f t="shared" si="14"/>
        <v>1.5</v>
      </c>
      <c r="G19" s="22">
        <f t="shared" si="17"/>
        <v>3.35</v>
      </c>
      <c r="H19" s="22">
        <f t="shared" si="15"/>
        <v>2.79</v>
      </c>
      <c r="I19" s="22">
        <f t="shared" si="15"/>
        <v>2.86</v>
      </c>
      <c r="J19" s="34">
        <v>7</v>
      </c>
      <c r="K19" s="23">
        <v>1</v>
      </c>
      <c r="L19" s="23">
        <v>2.71</v>
      </c>
      <c r="M19" s="23">
        <v>5.2</v>
      </c>
      <c r="N19" s="23">
        <v>1.5</v>
      </c>
      <c r="O19" s="23">
        <f t="shared" si="18"/>
        <v>3.35</v>
      </c>
      <c r="P19" s="23">
        <v>2.79</v>
      </c>
      <c r="Q19" s="23">
        <v>2.86</v>
      </c>
      <c r="R19" s="24"/>
      <c r="S19" s="24"/>
      <c r="T19" s="24"/>
      <c r="U19" s="24"/>
      <c r="V19" s="24"/>
      <c r="W19" s="24" t="str">
        <f t="shared" si="0"/>
        <v/>
      </c>
      <c r="X19" s="24"/>
      <c r="Y19" s="24"/>
      <c r="Z19" s="23"/>
      <c r="AA19" s="23"/>
      <c r="AB19" s="23"/>
      <c r="AC19" s="23"/>
      <c r="AD19" s="23"/>
      <c r="AE19" s="23" t="str">
        <f t="shared" si="1"/>
        <v/>
      </c>
      <c r="AF19" s="23"/>
      <c r="AG19" s="23"/>
      <c r="AH19" s="24"/>
      <c r="AI19" s="24"/>
      <c r="AJ19" s="24"/>
      <c r="AK19" s="24"/>
      <c r="AL19" s="24"/>
      <c r="AM19" s="24" t="str">
        <f t="shared" si="2"/>
        <v/>
      </c>
      <c r="AN19" s="24"/>
      <c r="AO19" s="24"/>
      <c r="AP19" s="23"/>
      <c r="AQ19" s="23"/>
      <c r="AR19" s="23"/>
      <c r="AS19" s="23"/>
      <c r="AT19" s="23"/>
      <c r="AU19" s="23" t="str">
        <f t="shared" si="3"/>
        <v/>
      </c>
      <c r="AV19" s="23"/>
      <c r="AW19" s="23"/>
      <c r="AX19" s="24"/>
      <c r="AY19" s="24"/>
      <c r="AZ19" s="24"/>
      <c r="BA19" s="24"/>
      <c r="BB19" s="24"/>
      <c r="BC19" s="24" t="str">
        <f t="shared" si="4"/>
        <v/>
      </c>
      <c r="BD19" s="24"/>
      <c r="BE19" s="24"/>
      <c r="BF19" s="23"/>
      <c r="BG19" s="23"/>
      <c r="BH19" s="23"/>
      <c r="BI19" s="23"/>
      <c r="BJ19" s="23"/>
      <c r="BK19" s="23" t="str">
        <f t="shared" si="5"/>
        <v/>
      </c>
      <c r="BL19" s="23"/>
      <c r="BM19" s="23"/>
      <c r="BN19" s="24"/>
      <c r="BO19" s="24"/>
      <c r="BP19" s="24"/>
      <c r="BQ19" s="24"/>
      <c r="BR19" s="24"/>
      <c r="BS19" s="23" t="str">
        <f t="shared" si="6"/>
        <v/>
      </c>
      <c r="BT19" s="24"/>
      <c r="BU19" s="24"/>
      <c r="BV19" s="23"/>
      <c r="BW19" s="23"/>
      <c r="BX19" s="23"/>
      <c r="BY19" s="23"/>
      <c r="BZ19" s="23"/>
      <c r="CA19" s="23" t="str">
        <f t="shared" si="7"/>
        <v/>
      </c>
      <c r="CB19" s="23"/>
      <c r="CC19" s="23"/>
      <c r="CD19" s="24"/>
      <c r="CE19" s="24"/>
      <c r="CF19" s="24"/>
      <c r="CG19" s="24"/>
      <c r="CH19" s="24"/>
      <c r="CI19" s="23" t="str">
        <f t="shared" si="16"/>
        <v/>
      </c>
      <c r="CJ19" s="24"/>
      <c r="CK19" s="24"/>
      <c r="CL19" s="23"/>
      <c r="CM19" s="23"/>
      <c r="CN19" s="23"/>
      <c r="CO19" s="23"/>
      <c r="CP19" s="23"/>
      <c r="CQ19" s="23" t="str">
        <f t="shared" si="8"/>
        <v/>
      </c>
      <c r="CR19" s="23"/>
      <c r="CS19" s="23"/>
      <c r="CT19" s="24"/>
      <c r="CU19" s="24"/>
      <c r="CV19" s="24"/>
      <c r="CW19" s="24"/>
      <c r="CX19" s="24"/>
      <c r="CY19" s="23" t="str">
        <f t="shared" si="9"/>
        <v/>
      </c>
      <c r="CZ19" s="24"/>
      <c r="DA19" s="24"/>
    </row>
    <row r="20" spans="1:105" ht="30" customHeight="1" x14ac:dyDescent="0.3">
      <c r="A20" s="57" t="s">
        <v>90</v>
      </c>
      <c r="B20" s="41">
        <f t="shared" si="10"/>
        <v>12</v>
      </c>
      <c r="C20" s="22">
        <f t="shared" si="11"/>
        <v>1</v>
      </c>
      <c r="D20" s="22">
        <f t="shared" si="12"/>
        <v>1.75</v>
      </c>
      <c r="E20" s="22">
        <f t="shared" si="13"/>
        <v>4.13</v>
      </c>
      <c r="F20" s="22">
        <f t="shared" si="14"/>
        <v>2.75</v>
      </c>
      <c r="G20" s="22">
        <f t="shared" si="17"/>
        <v>3.44</v>
      </c>
      <c r="H20" s="22">
        <f t="shared" si="15"/>
        <v>2.33</v>
      </c>
      <c r="I20" s="22">
        <f t="shared" si="15"/>
        <v>2.75</v>
      </c>
      <c r="J20" s="34">
        <v>12</v>
      </c>
      <c r="K20" s="23">
        <v>1</v>
      </c>
      <c r="L20" s="23">
        <v>1.75</v>
      </c>
      <c r="M20" s="23">
        <v>4.13</v>
      </c>
      <c r="N20" s="23">
        <v>2.75</v>
      </c>
      <c r="O20" s="23">
        <f t="shared" si="18"/>
        <v>3.44</v>
      </c>
      <c r="P20" s="23">
        <v>2.33</v>
      </c>
      <c r="Q20" s="23">
        <v>2.75</v>
      </c>
      <c r="R20" s="24"/>
      <c r="S20" s="24"/>
      <c r="T20" s="24"/>
      <c r="U20" s="24"/>
      <c r="V20" s="24"/>
      <c r="W20" s="24" t="str">
        <f t="shared" si="0"/>
        <v/>
      </c>
      <c r="X20" s="24"/>
      <c r="Y20" s="24"/>
      <c r="Z20" s="23"/>
      <c r="AA20" s="23"/>
      <c r="AB20" s="23"/>
      <c r="AC20" s="23"/>
      <c r="AD20" s="23"/>
      <c r="AE20" s="23" t="str">
        <f t="shared" si="1"/>
        <v/>
      </c>
      <c r="AF20" s="23"/>
      <c r="AG20" s="23"/>
      <c r="AH20" s="24"/>
      <c r="AI20" s="24"/>
      <c r="AJ20" s="24"/>
      <c r="AK20" s="24"/>
      <c r="AL20" s="24"/>
      <c r="AM20" s="24" t="str">
        <f t="shared" si="2"/>
        <v/>
      </c>
      <c r="AN20" s="24"/>
      <c r="AO20" s="24"/>
      <c r="AP20" s="23"/>
      <c r="AQ20" s="23"/>
      <c r="AR20" s="23"/>
      <c r="AS20" s="23"/>
      <c r="AT20" s="23"/>
      <c r="AU20" s="23" t="str">
        <f t="shared" si="3"/>
        <v/>
      </c>
      <c r="AV20" s="23"/>
      <c r="AW20" s="23"/>
      <c r="AX20" s="24"/>
      <c r="AY20" s="24"/>
      <c r="AZ20" s="24"/>
      <c r="BA20" s="24"/>
      <c r="BB20" s="24"/>
      <c r="BC20" s="24" t="str">
        <f t="shared" si="4"/>
        <v/>
      </c>
      <c r="BD20" s="24"/>
      <c r="BE20" s="24"/>
      <c r="BF20" s="23"/>
      <c r="BG20" s="23"/>
      <c r="BH20" s="23"/>
      <c r="BI20" s="23"/>
      <c r="BJ20" s="23"/>
      <c r="BK20" s="23" t="str">
        <f t="shared" si="5"/>
        <v/>
      </c>
      <c r="BL20" s="23"/>
      <c r="BM20" s="23"/>
      <c r="BN20" s="24"/>
      <c r="BO20" s="24"/>
      <c r="BP20" s="24"/>
      <c r="BQ20" s="24"/>
      <c r="BR20" s="24"/>
      <c r="BS20" s="23" t="str">
        <f t="shared" si="6"/>
        <v/>
      </c>
      <c r="BT20" s="24"/>
      <c r="BU20" s="24"/>
      <c r="BV20" s="23"/>
      <c r="BW20" s="23"/>
      <c r="BX20" s="23"/>
      <c r="BY20" s="23"/>
      <c r="BZ20" s="23"/>
      <c r="CA20" s="23" t="str">
        <f t="shared" si="7"/>
        <v/>
      </c>
      <c r="CB20" s="23"/>
      <c r="CC20" s="23"/>
      <c r="CD20" s="24"/>
      <c r="CE20" s="24"/>
      <c r="CF20" s="24"/>
      <c r="CG20" s="24"/>
      <c r="CH20" s="24"/>
      <c r="CI20" s="23" t="str">
        <f t="shared" si="16"/>
        <v/>
      </c>
      <c r="CJ20" s="24"/>
      <c r="CK20" s="24"/>
      <c r="CL20" s="23"/>
      <c r="CM20" s="23"/>
      <c r="CN20" s="23"/>
      <c r="CO20" s="23"/>
      <c r="CP20" s="23"/>
      <c r="CQ20" s="23" t="str">
        <f t="shared" si="8"/>
        <v/>
      </c>
      <c r="CR20" s="23"/>
      <c r="CS20" s="23"/>
      <c r="CT20" s="24"/>
      <c r="CU20" s="24"/>
      <c r="CV20" s="24"/>
      <c r="CW20" s="24"/>
      <c r="CX20" s="24"/>
      <c r="CY20" s="23" t="str">
        <f t="shared" si="9"/>
        <v/>
      </c>
      <c r="CZ20" s="24"/>
      <c r="DA20" s="24"/>
    </row>
    <row r="21" spans="1:105" ht="30" customHeight="1" x14ac:dyDescent="0.3">
      <c r="A21" s="57" t="s">
        <v>133</v>
      </c>
      <c r="B21" s="41">
        <f t="shared" si="10"/>
        <v>3</v>
      </c>
      <c r="C21" s="22">
        <f t="shared" si="11"/>
        <v>1</v>
      </c>
      <c r="D21" s="22">
        <f t="shared" si="12"/>
        <v>1</v>
      </c>
      <c r="E21" s="22">
        <f t="shared" si="13"/>
        <v>6</v>
      </c>
      <c r="F21" s="22">
        <f t="shared" si="14"/>
        <v>6</v>
      </c>
      <c r="G21" s="22">
        <f t="shared" si="17"/>
        <v>6</v>
      </c>
      <c r="H21" s="22">
        <f t="shared" si="15"/>
        <v>1.6</v>
      </c>
      <c r="I21" s="22">
        <f t="shared" si="15"/>
        <v>1.89</v>
      </c>
      <c r="J21" s="34">
        <v>3</v>
      </c>
      <c r="K21" s="23">
        <v>1</v>
      </c>
      <c r="L21" s="23">
        <v>1</v>
      </c>
      <c r="M21" s="23">
        <v>6</v>
      </c>
      <c r="N21" s="23">
        <v>6</v>
      </c>
      <c r="O21" s="23">
        <f t="shared" si="18"/>
        <v>6</v>
      </c>
      <c r="P21" s="23">
        <v>1.6</v>
      </c>
      <c r="Q21" s="23">
        <v>1.89</v>
      </c>
      <c r="R21" s="24"/>
      <c r="S21" s="24"/>
      <c r="T21" s="24"/>
      <c r="U21" s="24"/>
      <c r="V21" s="24"/>
      <c r="W21" s="24" t="str">
        <f t="shared" si="0"/>
        <v/>
      </c>
      <c r="X21" s="24"/>
      <c r="Y21" s="24"/>
      <c r="Z21" s="23"/>
      <c r="AA21" s="23"/>
      <c r="AB21" s="23"/>
      <c r="AC21" s="23"/>
      <c r="AD21" s="23"/>
      <c r="AE21" s="23" t="str">
        <f t="shared" si="1"/>
        <v/>
      </c>
      <c r="AF21" s="23"/>
      <c r="AG21" s="23"/>
      <c r="AH21" s="24"/>
      <c r="AI21" s="24"/>
      <c r="AJ21" s="24"/>
      <c r="AK21" s="24"/>
      <c r="AL21" s="24"/>
      <c r="AM21" s="24" t="str">
        <f t="shared" si="2"/>
        <v/>
      </c>
      <c r="AN21" s="24"/>
      <c r="AO21" s="24"/>
      <c r="AP21" s="23"/>
      <c r="AQ21" s="23"/>
      <c r="AR21" s="23"/>
      <c r="AS21" s="23"/>
      <c r="AT21" s="23"/>
      <c r="AU21" s="23" t="str">
        <f t="shared" si="3"/>
        <v/>
      </c>
      <c r="AV21" s="23"/>
      <c r="AW21" s="23"/>
      <c r="AX21" s="24"/>
      <c r="AY21" s="24"/>
      <c r="AZ21" s="24"/>
      <c r="BA21" s="24"/>
      <c r="BB21" s="24"/>
      <c r="BC21" s="24" t="str">
        <f t="shared" si="4"/>
        <v/>
      </c>
      <c r="BD21" s="24"/>
      <c r="BE21" s="24"/>
      <c r="BF21" s="23"/>
      <c r="BG21" s="23"/>
      <c r="BH21" s="23"/>
      <c r="BI21" s="23"/>
      <c r="BJ21" s="23"/>
      <c r="BK21" s="23" t="str">
        <f t="shared" si="5"/>
        <v/>
      </c>
      <c r="BL21" s="23"/>
      <c r="BM21" s="23"/>
      <c r="BN21" s="24"/>
      <c r="BO21" s="24"/>
      <c r="BP21" s="24"/>
      <c r="BQ21" s="24"/>
      <c r="BR21" s="24"/>
      <c r="BS21" s="23" t="str">
        <f t="shared" si="6"/>
        <v/>
      </c>
      <c r="BT21" s="24"/>
      <c r="BU21" s="24"/>
      <c r="BV21" s="23"/>
      <c r="BW21" s="23"/>
      <c r="BX21" s="23"/>
      <c r="BY21" s="23"/>
      <c r="BZ21" s="23"/>
      <c r="CA21" s="23" t="str">
        <f t="shared" si="7"/>
        <v/>
      </c>
      <c r="CB21" s="23"/>
      <c r="CC21" s="23"/>
      <c r="CD21" s="24"/>
      <c r="CE21" s="24"/>
      <c r="CF21" s="24"/>
      <c r="CG21" s="24"/>
      <c r="CH21" s="24"/>
      <c r="CI21" s="23" t="str">
        <f t="shared" si="16"/>
        <v/>
      </c>
      <c r="CJ21" s="24"/>
      <c r="CK21" s="24"/>
      <c r="CL21" s="23"/>
      <c r="CM21" s="23"/>
      <c r="CN21" s="23"/>
      <c r="CO21" s="23"/>
      <c r="CP21" s="23"/>
      <c r="CQ21" s="23" t="str">
        <f t="shared" si="8"/>
        <v/>
      </c>
      <c r="CR21" s="23"/>
      <c r="CS21" s="23"/>
      <c r="CT21" s="24"/>
      <c r="CU21" s="24"/>
      <c r="CV21" s="24"/>
      <c r="CW21" s="24"/>
      <c r="CX21" s="24"/>
      <c r="CY21" s="23" t="str">
        <f t="shared" si="9"/>
        <v/>
      </c>
      <c r="CZ21" s="24"/>
      <c r="DA21" s="24"/>
    </row>
    <row r="22" spans="1:105" ht="30" customHeight="1" x14ac:dyDescent="0.3">
      <c r="A22" s="41"/>
      <c r="B22" s="41">
        <f>SUM(B10:B21)</f>
        <v>52</v>
      </c>
      <c r="C22" s="22" t="str">
        <f t="shared" ref="C22:I22" si="19">IFERROR(AVERAGE(C10:C21),"")</f>
        <v/>
      </c>
      <c r="D22" s="22" t="str">
        <f t="shared" si="19"/>
        <v/>
      </c>
      <c r="E22" s="22">
        <f t="shared" si="19"/>
        <v>4.8055555555555562</v>
      </c>
      <c r="F22" s="22">
        <f t="shared" si="19"/>
        <v>3.06</v>
      </c>
      <c r="G22" s="22">
        <f t="shared" si="19"/>
        <v>4.0744444444444445</v>
      </c>
      <c r="H22" s="22">
        <f t="shared" si="19"/>
        <v>2.1072727272727274</v>
      </c>
      <c r="I22" s="22">
        <f t="shared" si="19"/>
        <v>2.48</v>
      </c>
      <c r="J22" s="31">
        <f>SUM(J10:J21)</f>
        <v>52</v>
      </c>
      <c r="K22" s="22">
        <f t="shared" ref="K22:Q22" si="20">IFERROR(AVERAGE(K10:K21),"")</f>
        <v>1</v>
      </c>
      <c r="L22" s="22">
        <f t="shared" si="20"/>
        <v>1.8344444444444445</v>
      </c>
      <c r="M22" s="22">
        <f t="shared" si="20"/>
        <v>4.8055555555555562</v>
      </c>
      <c r="N22" s="22">
        <f t="shared" si="20"/>
        <v>3.06</v>
      </c>
      <c r="O22" s="22">
        <f t="shared" si="20"/>
        <v>4.0744444444444445</v>
      </c>
      <c r="P22" s="22">
        <f t="shared" si="20"/>
        <v>2.1072727272727274</v>
      </c>
      <c r="Q22" s="22">
        <f t="shared" si="20"/>
        <v>2.48</v>
      </c>
      <c r="R22" s="22">
        <f>SUM(R10:R21)</f>
        <v>0</v>
      </c>
      <c r="S22" s="22" t="str">
        <f t="shared" ref="S22:Y22" si="21">IFERROR(AVERAGE(S10:S21),"")</f>
        <v/>
      </c>
      <c r="T22" s="22" t="str">
        <f t="shared" si="21"/>
        <v/>
      </c>
      <c r="U22" s="22" t="str">
        <f t="shared" si="21"/>
        <v/>
      </c>
      <c r="V22" s="22" t="str">
        <f t="shared" si="21"/>
        <v/>
      </c>
      <c r="W22" s="22" t="str">
        <f t="shared" si="21"/>
        <v/>
      </c>
      <c r="X22" s="22" t="str">
        <f t="shared" si="21"/>
        <v/>
      </c>
      <c r="Y22" s="22" t="str">
        <f t="shared" si="21"/>
        <v/>
      </c>
      <c r="Z22" s="22">
        <f>SUM(Z10:Z21)</f>
        <v>0</v>
      </c>
      <c r="AA22" s="22" t="str">
        <f t="shared" ref="AA22:AG22" si="22">IFERROR(AVERAGE(AA10:AA21),"")</f>
        <v/>
      </c>
      <c r="AB22" s="22" t="str">
        <f t="shared" si="22"/>
        <v/>
      </c>
      <c r="AC22" s="22" t="str">
        <f t="shared" si="22"/>
        <v/>
      </c>
      <c r="AD22" s="22" t="str">
        <f t="shared" si="22"/>
        <v/>
      </c>
      <c r="AE22" s="22" t="str">
        <f t="shared" si="22"/>
        <v/>
      </c>
      <c r="AF22" s="22" t="str">
        <f t="shared" si="22"/>
        <v/>
      </c>
      <c r="AG22" s="22" t="str">
        <f t="shared" si="22"/>
        <v/>
      </c>
      <c r="AH22" s="22">
        <f>SUM(AH10:AH21)</f>
        <v>0</v>
      </c>
      <c r="AI22" s="22" t="str">
        <f t="shared" ref="AI22:AO22" si="23">IFERROR(AVERAGE(AI10:AI21),"")</f>
        <v/>
      </c>
      <c r="AJ22" s="22" t="str">
        <f t="shared" si="23"/>
        <v/>
      </c>
      <c r="AK22" s="22" t="str">
        <f t="shared" si="23"/>
        <v/>
      </c>
      <c r="AL22" s="22" t="str">
        <f t="shared" si="23"/>
        <v/>
      </c>
      <c r="AM22" s="22" t="str">
        <f t="shared" si="23"/>
        <v/>
      </c>
      <c r="AN22" s="22" t="str">
        <f t="shared" si="23"/>
        <v/>
      </c>
      <c r="AO22" s="22" t="str">
        <f t="shared" si="23"/>
        <v/>
      </c>
      <c r="AP22" s="22">
        <f>SUM(AP10:AP21)</f>
        <v>0</v>
      </c>
      <c r="AQ22" s="22" t="str">
        <f t="shared" ref="AQ22:AW22" si="24">IFERROR(AVERAGE(AQ10:AQ21),"")</f>
        <v/>
      </c>
      <c r="AR22" s="22" t="str">
        <f t="shared" si="24"/>
        <v/>
      </c>
      <c r="AS22" s="22" t="str">
        <f t="shared" si="24"/>
        <v/>
      </c>
      <c r="AT22" s="22" t="str">
        <f t="shared" si="24"/>
        <v/>
      </c>
      <c r="AU22" s="22" t="str">
        <f t="shared" si="24"/>
        <v/>
      </c>
      <c r="AV22" s="22" t="str">
        <f t="shared" si="24"/>
        <v/>
      </c>
      <c r="AW22" s="22" t="str">
        <f t="shared" si="24"/>
        <v/>
      </c>
      <c r="AX22" s="22">
        <f>SUM(AX10:AX21)</f>
        <v>0</v>
      </c>
      <c r="AY22" s="22" t="str">
        <f t="shared" ref="AY22:BE22" si="25">IFERROR(AVERAGE(AY10:AY21),"")</f>
        <v/>
      </c>
      <c r="AZ22" s="22" t="str">
        <f t="shared" si="25"/>
        <v/>
      </c>
      <c r="BA22" s="22" t="str">
        <f t="shared" si="25"/>
        <v/>
      </c>
      <c r="BB22" s="22" t="str">
        <f t="shared" si="25"/>
        <v/>
      </c>
      <c r="BC22" s="22" t="str">
        <f t="shared" si="25"/>
        <v/>
      </c>
      <c r="BD22" s="22" t="str">
        <f t="shared" si="25"/>
        <v/>
      </c>
      <c r="BE22" s="22" t="str">
        <f t="shared" si="25"/>
        <v/>
      </c>
      <c r="BF22" s="22">
        <f>SUM(BF10:BF21)</f>
        <v>0</v>
      </c>
      <c r="BG22" s="22" t="str">
        <f t="shared" ref="BG22:BM22" si="26">IFERROR(AVERAGE(BG10:BG21),"")</f>
        <v/>
      </c>
      <c r="BH22" s="22" t="str">
        <f t="shared" si="26"/>
        <v/>
      </c>
      <c r="BI22" s="22" t="str">
        <f t="shared" si="26"/>
        <v/>
      </c>
      <c r="BJ22" s="22" t="str">
        <f t="shared" si="26"/>
        <v/>
      </c>
      <c r="BK22" s="22" t="str">
        <f t="shared" si="26"/>
        <v/>
      </c>
      <c r="BL22" s="22" t="str">
        <f t="shared" si="26"/>
        <v/>
      </c>
      <c r="BM22" s="22" t="str">
        <f t="shared" si="26"/>
        <v/>
      </c>
      <c r="BN22" s="22">
        <f>SUM(BN10:BN21)</f>
        <v>0</v>
      </c>
      <c r="BO22" s="22" t="str">
        <f t="shared" ref="BO22:BU22" si="27">IFERROR(AVERAGE(BO10:BO21),"")</f>
        <v/>
      </c>
      <c r="BP22" s="22" t="str">
        <f t="shared" si="27"/>
        <v/>
      </c>
      <c r="BQ22" s="22" t="str">
        <f t="shared" si="27"/>
        <v/>
      </c>
      <c r="BR22" s="22" t="str">
        <f t="shared" si="27"/>
        <v/>
      </c>
      <c r="BS22" s="22" t="str">
        <f t="shared" si="27"/>
        <v/>
      </c>
      <c r="BT22" s="22" t="str">
        <f t="shared" si="27"/>
        <v/>
      </c>
      <c r="BU22" s="22" t="str">
        <f t="shared" si="27"/>
        <v/>
      </c>
      <c r="BV22" s="22">
        <f>SUM(BV10:BV21)</f>
        <v>0</v>
      </c>
      <c r="BW22" s="22" t="str">
        <f t="shared" ref="BW22:CC22" si="28">IFERROR(AVERAGE(BW10:BW21),"")</f>
        <v/>
      </c>
      <c r="BX22" s="22" t="str">
        <f t="shared" si="28"/>
        <v/>
      </c>
      <c r="BY22" s="22" t="str">
        <f t="shared" si="28"/>
        <v/>
      </c>
      <c r="BZ22" s="22" t="str">
        <f t="shared" si="28"/>
        <v/>
      </c>
      <c r="CA22" s="22" t="str">
        <f t="shared" si="28"/>
        <v/>
      </c>
      <c r="CB22" s="22" t="str">
        <f t="shared" si="28"/>
        <v/>
      </c>
      <c r="CC22" s="22" t="str">
        <f t="shared" si="28"/>
        <v/>
      </c>
      <c r="CD22" s="22">
        <f>SUM(CD10:CD21)</f>
        <v>0</v>
      </c>
      <c r="CE22" s="22" t="str">
        <f t="shared" ref="CE22:CK22" si="29">IFERROR(AVERAGE(CE10:CE21),"")</f>
        <v/>
      </c>
      <c r="CF22" s="22" t="str">
        <f t="shared" si="29"/>
        <v/>
      </c>
      <c r="CG22" s="22" t="str">
        <f t="shared" si="29"/>
        <v/>
      </c>
      <c r="CH22" s="22" t="str">
        <f t="shared" si="29"/>
        <v/>
      </c>
      <c r="CI22" s="22" t="str">
        <f t="shared" si="29"/>
        <v/>
      </c>
      <c r="CJ22" s="22" t="str">
        <f t="shared" si="29"/>
        <v/>
      </c>
      <c r="CK22" s="22" t="str">
        <f t="shared" si="29"/>
        <v/>
      </c>
      <c r="CL22" s="22">
        <f>SUM(CL10:CL21)</f>
        <v>0</v>
      </c>
      <c r="CM22" s="22" t="str">
        <f t="shared" ref="CM22:CS22" si="30">IFERROR(AVERAGE(CM10:CM21),"")</f>
        <v/>
      </c>
      <c r="CN22" s="22" t="str">
        <f t="shared" si="30"/>
        <v/>
      </c>
      <c r="CO22" s="22" t="str">
        <f t="shared" si="30"/>
        <v/>
      </c>
      <c r="CP22" s="22" t="str">
        <f t="shared" si="30"/>
        <v/>
      </c>
      <c r="CQ22" s="22" t="str">
        <f t="shared" si="30"/>
        <v/>
      </c>
      <c r="CR22" s="22" t="str">
        <f t="shared" si="30"/>
        <v/>
      </c>
      <c r="CS22" s="22" t="str">
        <f t="shared" si="30"/>
        <v/>
      </c>
      <c r="CT22" s="22">
        <f>SUM(CT10:CT21)</f>
        <v>0</v>
      </c>
      <c r="CU22" s="22" t="str">
        <f t="shared" ref="CU22:CZ22" si="31">IFERROR(AVERAGE(CU10:CU21),"")</f>
        <v/>
      </c>
      <c r="CV22" s="22" t="str">
        <f t="shared" si="31"/>
        <v/>
      </c>
      <c r="CW22" s="22" t="str">
        <f t="shared" si="31"/>
        <v/>
      </c>
      <c r="CX22" s="22" t="str">
        <f t="shared" si="31"/>
        <v/>
      </c>
      <c r="CY22" s="22" t="str">
        <f t="shared" si="31"/>
        <v/>
      </c>
      <c r="CZ22" s="22" t="str">
        <f t="shared" si="31"/>
        <v/>
      </c>
      <c r="DA22" s="22" t="str">
        <f t="shared" ref="DA22" si="32">IFERROR(AVERAGE(DA10:DA21),"")</f>
        <v/>
      </c>
    </row>
    <row r="23" spans="1:105" ht="30" customHeight="1" x14ac:dyDescent="0.3">
      <c r="O23" s="25"/>
    </row>
  </sheetData>
  <mergeCells count="24">
    <mergeCell ref="A1:I1"/>
    <mergeCell ref="R6:Y8"/>
    <mergeCell ref="CT6:DA8"/>
    <mergeCell ref="CL6:CS8"/>
    <mergeCell ref="Z6:AG8"/>
    <mergeCell ref="AH6:AO8"/>
    <mergeCell ref="AP6:AW8"/>
    <mergeCell ref="AX6:BE8"/>
    <mergeCell ref="BF6:BM8"/>
    <mergeCell ref="BN6:BU8"/>
    <mergeCell ref="BV6:CC8"/>
    <mergeCell ref="CD6:CK8"/>
    <mergeCell ref="J6:Q8"/>
    <mergeCell ref="B6:I6"/>
    <mergeCell ref="A6:A9"/>
    <mergeCell ref="B8:C8"/>
    <mergeCell ref="E8:G8"/>
    <mergeCell ref="B7:G7"/>
    <mergeCell ref="A2:I2"/>
    <mergeCell ref="D3:I3"/>
    <mergeCell ref="D4:I4"/>
    <mergeCell ref="A4:C4"/>
    <mergeCell ref="H7:I7"/>
    <mergeCell ref="A3:C3"/>
  </mergeCells>
  <phoneticPr fontId="1" type="noConversion"/>
  <conditionalFormatting sqref="L10:L21 T10:T21 AJ10:AJ21 AZ10:AZ21 BP10:BP21 CF10:CF21 CV10:CV21 AB10:AB21 AR10:AR21 BH10:BH21 BX10:BX21 CN10:CN21 D10:D22 H10:I22">
    <cfRule type="cellIs" dxfId="10" priority="45" operator="greaterThan">
      <formula>3</formula>
    </cfRule>
  </conditionalFormatting>
  <conditionalFormatting sqref="O10:O21 W10:W21 AE10:AE21 AM10:AM21 AU10:AU21 BC10:BC21 BK10:BK21 BS10:BS21 CA10:CA21 CI10:CI21 CQ10:CQ21 CY10:CY21 E10:G22">
    <cfRule type="cellIs" dxfId="9" priority="44" operator="greaterThan">
      <formula>5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"/>
  <sheetViews>
    <sheetView workbookViewId="0">
      <selection activeCell="I16" sqref="I16"/>
    </sheetView>
  </sheetViews>
  <sheetFormatPr defaultColWidth="8.77734375" defaultRowHeight="15.6" x14ac:dyDescent="0.3"/>
  <cols>
    <col min="1" max="1" width="27.44140625" style="8" bestFit="1" customWidth="1"/>
    <col min="2" max="2" width="17.33203125" style="8" customWidth="1"/>
    <col min="3" max="3" width="7.44140625" style="8" bestFit="1" customWidth="1"/>
    <col min="4" max="4" width="7.88671875" style="8" customWidth="1"/>
    <col min="5" max="9" width="6.21875" style="8" customWidth="1"/>
    <col min="10" max="10" width="5.44140625" style="8" customWidth="1"/>
    <col min="11" max="11" width="6.109375" style="8" bestFit="1" customWidth="1"/>
    <col min="12" max="12" width="4.6640625" style="8" customWidth="1"/>
    <col min="13" max="15" width="5.88671875" style="8" customWidth="1"/>
    <col min="16" max="16384" width="8.77734375" style="8"/>
  </cols>
  <sheetData>
    <row r="1" spans="1:15" ht="18" x14ac:dyDescent="0.3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x14ac:dyDescent="0.3">
      <c r="A2" s="7"/>
      <c r="B2" s="7"/>
      <c r="C2" s="7" t="s">
        <v>75</v>
      </c>
      <c r="D2" s="26" t="s">
        <v>48</v>
      </c>
      <c r="E2" s="26" t="s">
        <v>77</v>
      </c>
      <c r="F2" s="26" t="s">
        <v>65</v>
      </c>
      <c r="G2" s="26" t="s">
        <v>66</v>
      </c>
      <c r="H2" s="26" t="s">
        <v>67</v>
      </c>
      <c r="I2" s="26" t="s">
        <v>68</v>
      </c>
      <c r="J2" s="26" t="s">
        <v>69</v>
      </c>
      <c r="K2" s="26" t="s">
        <v>70</v>
      </c>
      <c r="L2" s="26" t="s">
        <v>71</v>
      </c>
      <c r="M2" s="26" t="s">
        <v>72</v>
      </c>
      <c r="N2" s="26" t="s">
        <v>73</v>
      </c>
      <c r="O2" s="26" t="s">
        <v>74</v>
      </c>
    </row>
    <row r="3" spans="1:15" ht="16.649999999999999" hidden="1" x14ac:dyDescent="0.3">
      <c r="A3" s="113" t="s">
        <v>157</v>
      </c>
      <c r="B3" s="28" t="s">
        <v>164</v>
      </c>
      <c r="C3" s="22">
        <f>SUM(D3:O3)</f>
        <v>52</v>
      </c>
      <c r="D3" s="27">
        <f>時效!J22</f>
        <v>52</v>
      </c>
      <c r="E3" s="27">
        <f>時效!R22</f>
        <v>0</v>
      </c>
      <c r="F3" s="27">
        <f>時效!Z22</f>
        <v>0</v>
      </c>
      <c r="G3" s="27">
        <f>時效!AH22</f>
        <v>0</v>
      </c>
      <c r="H3" s="27">
        <f>時效!AP22</f>
        <v>0</v>
      </c>
      <c r="I3" s="27">
        <f>時效!AX22</f>
        <v>0</v>
      </c>
      <c r="J3" s="27">
        <f>時效!BF22</f>
        <v>0</v>
      </c>
      <c r="K3" s="27">
        <f>時效!BN22</f>
        <v>0</v>
      </c>
      <c r="L3" s="27">
        <f>時效!BV22</f>
        <v>0</v>
      </c>
      <c r="M3" s="27">
        <f>時效!CD22</f>
        <v>0</v>
      </c>
      <c r="N3" s="27">
        <f>時效!CL22</f>
        <v>0</v>
      </c>
      <c r="O3" s="27">
        <f>時效!CT22</f>
        <v>0</v>
      </c>
    </row>
    <row r="4" spans="1:15" ht="16.649999999999999" hidden="1" x14ac:dyDescent="0.3">
      <c r="A4" s="116"/>
      <c r="B4" s="28" t="s">
        <v>165</v>
      </c>
      <c r="C4" s="22">
        <f>IFERROR(AVERAGE(D4:O4),"")</f>
        <v>1</v>
      </c>
      <c r="D4" s="27">
        <f>時效!K22</f>
        <v>1</v>
      </c>
      <c r="E4" s="27" t="str">
        <f>時效!S22</f>
        <v/>
      </c>
      <c r="F4" s="27" t="str">
        <f>時效!AA22</f>
        <v/>
      </c>
      <c r="G4" s="27" t="str">
        <f>時效!AI22</f>
        <v/>
      </c>
      <c r="H4" s="27" t="str">
        <f>時效!AQ22</f>
        <v/>
      </c>
      <c r="I4" s="27" t="str">
        <f>時效!AY22</f>
        <v/>
      </c>
      <c r="J4" s="27" t="str">
        <f>時效!BG22</f>
        <v/>
      </c>
      <c r="K4" s="27" t="str">
        <f>時效!BO22</f>
        <v/>
      </c>
      <c r="L4" s="27" t="str">
        <f>時效!BW22</f>
        <v/>
      </c>
      <c r="M4" s="27" t="str">
        <f>時效!CE22</f>
        <v/>
      </c>
      <c r="N4" s="27" t="str">
        <f>時效!CM22</f>
        <v/>
      </c>
      <c r="O4" s="27" t="str">
        <f>時效!CU22</f>
        <v/>
      </c>
    </row>
    <row r="5" spans="1:15" ht="16.649999999999999" hidden="1" x14ac:dyDescent="0.3">
      <c r="A5" s="29" t="s">
        <v>160</v>
      </c>
      <c r="B5" s="28" t="s">
        <v>166</v>
      </c>
      <c r="C5" s="22">
        <f t="shared" ref="C5:C9" si="0">IFERROR(AVERAGE(D5:O5),"")</f>
        <v>1.8344444444444445</v>
      </c>
      <c r="D5" s="27">
        <f>時效!L22</f>
        <v>1.8344444444444445</v>
      </c>
      <c r="E5" s="27" t="str">
        <f>時效!T22</f>
        <v/>
      </c>
      <c r="F5" s="27" t="str">
        <f>時效!AB22</f>
        <v/>
      </c>
      <c r="G5" s="27" t="str">
        <f>時效!AJ22</f>
        <v/>
      </c>
      <c r="H5" s="27" t="str">
        <f>時效!AR22</f>
        <v/>
      </c>
      <c r="I5" s="27" t="str">
        <f>時效!AZ22</f>
        <v/>
      </c>
      <c r="J5" s="27" t="str">
        <f>時效!BH22</f>
        <v/>
      </c>
      <c r="K5" s="27" t="str">
        <f>時效!BP22</f>
        <v/>
      </c>
      <c r="L5" s="27" t="str">
        <f>時效!BX22</f>
        <v/>
      </c>
      <c r="M5" s="27" t="str">
        <f>時效!CF22</f>
        <v/>
      </c>
      <c r="N5" s="27" t="str">
        <f>時效!CN22</f>
        <v/>
      </c>
      <c r="O5" s="27" t="str">
        <f>時效!CV22</f>
        <v/>
      </c>
    </row>
    <row r="6" spans="1:15" x14ac:dyDescent="0.3">
      <c r="A6" s="113" t="s">
        <v>162</v>
      </c>
      <c r="B6" s="29" t="s">
        <v>167</v>
      </c>
      <c r="C6" s="22">
        <f t="shared" si="0"/>
        <v>4.8055555555555562</v>
      </c>
      <c r="D6" s="27">
        <f>時效!M22</f>
        <v>4.8055555555555562</v>
      </c>
      <c r="E6" s="27" t="str">
        <f>時效!U22</f>
        <v/>
      </c>
      <c r="F6" s="27" t="str">
        <f>時效!AC22</f>
        <v/>
      </c>
      <c r="G6" s="27" t="str">
        <f>時效!AK22</f>
        <v/>
      </c>
      <c r="H6" s="27" t="str">
        <f>時效!AS22</f>
        <v/>
      </c>
      <c r="I6" s="27" t="str">
        <f>時效!BA22</f>
        <v/>
      </c>
      <c r="J6" s="27" t="str">
        <f>時效!BI22</f>
        <v/>
      </c>
      <c r="K6" s="27" t="str">
        <f>時效!BQ22</f>
        <v/>
      </c>
      <c r="L6" s="27" t="str">
        <f>時效!BY22</f>
        <v/>
      </c>
      <c r="M6" s="27" t="str">
        <f>時效!CG22</f>
        <v/>
      </c>
      <c r="N6" s="27" t="str">
        <f>時效!CO22</f>
        <v/>
      </c>
      <c r="O6" s="27" t="str">
        <f>時效!CW22</f>
        <v/>
      </c>
    </row>
    <row r="7" spans="1:15" x14ac:dyDescent="0.3">
      <c r="A7" s="114"/>
      <c r="B7" s="29" t="s">
        <v>168</v>
      </c>
      <c r="C7" s="22">
        <f t="shared" si="0"/>
        <v>3.06</v>
      </c>
      <c r="D7" s="27">
        <f>時效!N22</f>
        <v>3.06</v>
      </c>
      <c r="E7" s="27" t="str">
        <f>時效!V22</f>
        <v/>
      </c>
      <c r="F7" s="27" t="str">
        <f>時效!AD22</f>
        <v/>
      </c>
      <c r="G7" s="27" t="str">
        <f>時效!AL22</f>
        <v/>
      </c>
      <c r="H7" s="27" t="str">
        <f>時效!AT22</f>
        <v/>
      </c>
      <c r="I7" s="27" t="str">
        <f>時效!BB22</f>
        <v/>
      </c>
      <c r="J7" s="27" t="str">
        <f>時效!BJ22</f>
        <v/>
      </c>
      <c r="K7" s="27" t="str">
        <f>時效!BR22</f>
        <v/>
      </c>
      <c r="L7" s="27" t="str">
        <f>時效!BZ22</f>
        <v/>
      </c>
      <c r="M7" s="27" t="str">
        <f>時效!CH22</f>
        <v/>
      </c>
      <c r="N7" s="27" t="str">
        <f>時效!CP22</f>
        <v/>
      </c>
      <c r="O7" s="27" t="str">
        <f>時效!CX22</f>
        <v/>
      </c>
    </row>
    <row r="8" spans="1:15" x14ac:dyDescent="0.3">
      <c r="A8" s="115"/>
      <c r="B8" s="29" t="s">
        <v>169</v>
      </c>
      <c r="C8" s="22">
        <f t="shared" si="0"/>
        <v>4.0744444444444445</v>
      </c>
      <c r="D8" s="27">
        <f>時效!O22</f>
        <v>4.0744444444444445</v>
      </c>
      <c r="E8" s="27" t="str">
        <f>時效!W22</f>
        <v/>
      </c>
      <c r="F8" s="27" t="str">
        <f>時效!AE22</f>
        <v/>
      </c>
      <c r="G8" s="27" t="str">
        <f>時效!AM22</f>
        <v/>
      </c>
      <c r="H8" s="27" t="str">
        <f>時效!AU22</f>
        <v/>
      </c>
      <c r="I8" s="27" t="str">
        <f>時效!BC22</f>
        <v/>
      </c>
      <c r="J8" s="27" t="str">
        <f>時效!BK22</f>
        <v/>
      </c>
      <c r="K8" s="27" t="str">
        <f>時效!BS22</f>
        <v/>
      </c>
      <c r="L8" s="27" t="str">
        <f>時效!CA22</f>
        <v/>
      </c>
      <c r="M8" s="27" t="str">
        <f>時效!CI22</f>
        <v/>
      </c>
      <c r="N8" s="27" t="str">
        <f>時效!CQ22</f>
        <v/>
      </c>
      <c r="O8" s="27" t="str">
        <f>時效!CY22</f>
        <v/>
      </c>
    </row>
    <row r="9" spans="1:15" x14ac:dyDescent="0.3">
      <c r="A9" s="28" t="s">
        <v>172</v>
      </c>
      <c r="B9" s="29" t="s">
        <v>170</v>
      </c>
      <c r="C9" s="22">
        <f t="shared" si="0"/>
        <v>2.1072727272727274</v>
      </c>
      <c r="D9" s="27">
        <f>時效!P22</f>
        <v>2.1072727272727274</v>
      </c>
      <c r="E9" s="27" t="str">
        <f>時效!X22</f>
        <v/>
      </c>
      <c r="F9" s="27" t="str">
        <f>時效!AF22</f>
        <v/>
      </c>
      <c r="G9" s="27" t="str">
        <f>時效!AN22</f>
        <v/>
      </c>
      <c r="H9" s="27" t="str">
        <f>時效!AV22</f>
        <v/>
      </c>
      <c r="I9" s="27" t="str">
        <f>時效!BD22</f>
        <v/>
      </c>
      <c r="J9" s="27" t="str">
        <f>時效!BL22</f>
        <v/>
      </c>
      <c r="K9" s="27" t="str">
        <f>時效!BT22</f>
        <v/>
      </c>
      <c r="L9" s="27" t="str">
        <f>時效!CB22</f>
        <v/>
      </c>
      <c r="M9" s="27" t="str">
        <f>時效!CJ22</f>
        <v/>
      </c>
      <c r="N9" s="27" t="str">
        <f>時效!CR22</f>
        <v/>
      </c>
      <c r="O9" s="27" t="str">
        <f>時效!CZ22</f>
        <v/>
      </c>
    </row>
    <row r="10" spans="1:15" x14ac:dyDescent="0.3">
      <c r="A10" s="28" t="s">
        <v>173</v>
      </c>
      <c r="B10" s="29" t="s">
        <v>171</v>
      </c>
      <c r="C10" s="22">
        <f>IFERROR(AVERAGE(D10:O10),"")</f>
        <v>2.48</v>
      </c>
      <c r="D10" s="27">
        <f>時效!Q22</f>
        <v>2.48</v>
      </c>
      <c r="E10" s="27" t="str">
        <f>時效!Y22</f>
        <v/>
      </c>
      <c r="F10" s="27" t="str">
        <f>時效!AG22</f>
        <v/>
      </c>
      <c r="G10" s="27" t="str">
        <f>時效!AO22</f>
        <v/>
      </c>
      <c r="H10" s="27" t="str">
        <f>時效!AW22</f>
        <v/>
      </c>
      <c r="I10" s="27" t="str">
        <f>時效!BE22</f>
        <v/>
      </c>
      <c r="J10" s="27" t="str">
        <f>時效!BM22</f>
        <v/>
      </c>
      <c r="K10" s="27" t="str">
        <f>時效!BU22</f>
        <v/>
      </c>
      <c r="L10" s="27" t="str">
        <f>時效!CC22</f>
        <v/>
      </c>
      <c r="M10" s="27" t="str">
        <f>時效!CK22</f>
        <v/>
      </c>
      <c r="N10" s="27" t="str">
        <f>時效!CS22</f>
        <v/>
      </c>
      <c r="O10" s="27" t="str">
        <f>時效!DA22</f>
        <v/>
      </c>
    </row>
  </sheetData>
  <mergeCells count="3">
    <mergeCell ref="A1:O1"/>
    <mergeCell ref="A6:A8"/>
    <mergeCell ref="A3:A4"/>
  </mergeCells>
  <phoneticPr fontId="1" type="noConversion"/>
  <conditionalFormatting sqref="C4:O4">
    <cfRule type="cellIs" dxfId="8" priority="5" operator="greaterThan">
      <formula>1</formula>
    </cfRule>
  </conditionalFormatting>
  <conditionalFormatting sqref="C5:O5">
    <cfRule type="cellIs" dxfId="7" priority="4" operator="greaterThan">
      <formula>3</formula>
    </cfRule>
  </conditionalFormatting>
  <conditionalFormatting sqref="C6:O6">
    <cfRule type="cellIs" dxfId="6" priority="3" operator="greaterThan">
      <formula>7</formula>
    </cfRule>
  </conditionalFormatting>
  <conditionalFormatting sqref="C7:O7">
    <cfRule type="cellIs" dxfId="5" priority="2" operator="greaterThan">
      <formula>7</formula>
    </cfRule>
  </conditionalFormatting>
  <conditionalFormatting sqref="C8:O8">
    <cfRule type="cellIs" dxfId="4" priority="1" operator="greaterThan">
      <formula>7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6"/>
  <sheetViews>
    <sheetView zoomScale="70" zoomScaleNormal="70" workbookViewId="0">
      <selection activeCell="I41" sqref="I41"/>
    </sheetView>
  </sheetViews>
  <sheetFormatPr defaultColWidth="8.77734375" defaultRowHeight="15.6" x14ac:dyDescent="0.3"/>
  <cols>
    <col min="1" max="1" width="12.21875" style="8" bestFit="1" customWidth="1"/>
    <col min="2" max="2" width="26.88671875" style="8" bestFit="1" customWidth="1"/>
    <col min="3" max="12" width="12.21875" style="8" customWidth="1"/>
    <col min="13" max="14" width="14.88671875" style="8" customWidth="1"/>
    <col min="15" max="16" width="12.21875" style="8" bestFit="1" customWidth="1"/>
    <col min="17" max="16384" width="8.77734375" style="8"/>
  </cols>
  <sheetData>
    <row r="1" spans="1:17" ht="18" x14ac:dyDescent="0.3">
      <c r="A1" s="87" t="s">
        <v>104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7" ht="17.25" customHeight="1" x14ac:dyDescent="0.3">
      <c r="A2" s="9" t="s">
        <v>118</v>
      </c>
      <c r="B2" s="9" t="s">
        <v>88</v>
      </c>
      <c r="C2" s="9" t="s">
        <v>89</v>
      </c>
      <c r="D2" s="9" t="s">
        <v>97</v>
      </c>
      <c r="E2" s="9" t="s">
        <v>98</v>
      </c>
      <c r="F2" s="9" t="s">
        <v>99</v>
      </c>
      <c r="G2" s="9" t="s">
        <v>92</v>
      </c>
      <c r="H2" s="9" t="s">
        <v>93</v>
      </c>
      <c r="I2" s="9" t="s">
        <v>95</v>
      </c>
      <c r="J2" s="9" t="s">
        <v>100</v>
      </c>
      <c r="K2" s="9" t="s">
        <v>96</v>
      </c>
      <c r="L2" s="9" t="s">
        <v>101</v>
      </c>
      <c r="M2" s="9" t="s">
        <v>63</v>
      </c>
      <c r="N2" s="9" t="s">
        <v>102</v>
      </c>
      <c r="O2" s="10" t="s">
        <v>64</v>
      </c>
      <c r="P2" s="10" t="s">
        <v>251</v>
      </c>
    </row>
    <row r="3" spans="1:17" ht="18" x14ac:dyDescent="0.3">
      <c r="A3" s="9">
        <v>1</v>
      </c>
      <c r="B3" s="11" t="s">
        <v>119</v>
      </c>
      <c r="C3" s="9">
        <v>0</v>
      </c>
      <c r="D3" s="12">
        <v>0</v>
      </c>
      <c r="E3" s="12">
        <v>1</v>
      </c>
      <c r="F3" s="12">
        <v>1</v>
      </c>
      <c r="G3" s="12">
        <v>0</v>
      </c>
      <c r="H3" s="12">
        <v>2</v>
      </c>
      <c r="I3" s="12">
        <v>2</v>
      </c>
      <c r="J3" s="12">
        <v>0</v>
      </c>
      <c r="K3" s="12">
        <v>0</v>
      </c>
      <c r="L3" s="12"/>
      <c r="M3" s="12">
        <v>1</v>
      </c>
      <c r="N3" s="12">
        <v>0</v>
      </c>
      <c r="O3" s="10">
        <f t="shared" ref="O3:O15" si="0">SUM(C3:N3)</f>
        <v>7</v>
      </c>
      <c r="P3" s="63">
        <f t="shared" ref="P3:P16" si="1">O3/$O$16</f>
        <v>4.7945205479452052E-2</v>
      </c>
    </row>
    <row r="4" spans="1:17" ht="18" x14ac:dyDescent="0.3">
      <c r="A4" s="9">
        <v>2</v>
      </c>
      <c r="B4" s="11" t="s">
        <v>105</v>
      </c>
      <c r="C4" s="9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2</v>
      </c>
      <c r="K4" s="12">
        <v>0</v>
      </c>
      <c r="L4" s="12"/>
      <c r="M4" s="12">
        <v>0</v>
      </c>
      <c r="N4" s="12">
        <v>0</v>
      </c>
      <c r="O4" s="10">
        <f t="shared" si="0"/>
        <v>2</v>
      </c>
      <c r="P4" s="63">
        <f t="shared" si="1"/>
        <v>1.3698630136986301E-2</v>
      </c>
    </row>
    <row r="5" spans="1:17" ht="18" x14ac:dyDescent="0.3">
      <c r="A5" s="9">
        <v>3</v>
      </c>
      <c r="B5" s="11" t="s">
        <v>106</v>
      </c>
      <c r="C5" s="9">
        <v>0</v>
      </c>
      <c r="D5" s="12">
        <v>0</v>
      </c>
      <c r="E5" s="12">
        <v>1</v>
      </c>
      <c r="F5" s="12">
        <v>1</v>
      </c>
      <c r="G5" s="12">
        <v>0</v>
      </c>
      <c r="H5" s="12">
        <v>0</v>
      </c>
      <c r="I5" s="12">
        <v>0</v>
      </c>
      <c r="J5" s="12">
        <v>1</v>
      </c>
      <c r="K5" s="12">
        <v>0</v>
      </c>
      <c r="L5" s="12"/>
      <c r="M5" s="12">
        <v>0</v>
      </c>
      <c r="N5" s="12">
        <v>0</v>
      </c>
      <c r="O5" s="10">
        <f t="shared" si="0"/>
        <v>3</v>
      </c>
      <c r="P5" s="63">
        <f t="shared" si="1"/>
        <v>2.0547945205479451E-2</v>
      </c>
    </row>
    <row r="6" spans="1:17" ht="18" x14ac:dyDescent="0.3">
      <c r="A6" s="9">
        <v>4</v>
      </c>
      <c r="B6" s="11" t="s">
        <v>107</v>
      </c>
      <c r="C6" s="9">
        <v>0</v>
      </c>
      <c r="D6" s="12">
        <v>0</v>
      </c>
      <c r="E6" s="12">
        <v>0</v>
      </c>
      <c r="F6" s="12">
        <v>0</v>
      </c>
      <c r="G6" s="12">
        <v>0</v>
      </c>
      <c r="H6" s="12">
        <v>2</v>
      </c>
      <c r="I6" s="12">
        <v>0</v>
      </c>
      <c r="J6" s="12">
        <v>0</v>
      </c>
      <c r="K6" s="12">
        <v>0</v>
      </c>
      <c r="L6" s="12"/>
      <c r="M6" s="12">
        <v>0</v>
      </c>
      <c r="N6" s="12">
        <v>0</v>
      </c>
      <c r="O6" s="10">
        <f t="shared" si="0"/>
        <v>2</v>
      </c>
      <c r="P6" s="63">
        <f t="shared" si="1"/>
        <v>1.3698630136986301E-2</v>
      </c>
    </row>
    <row r="7" spans="1:17" ht="18" x14ac:dyDescent="0.3">
      <c r="A7" s="9">
        <v>5</v>
      </c>
      <c r="B7" s="11" t="s">
        <v>120</v>
      </c>
      <c r="C7" s="9">
        <v>0</v>
      </c>
      <c r="D7" s="12">
        <v>64</v>
      </c>
      <c r="E7" s="12">
        <v>1</v>
      </c>
      <c r="F7" s="12">
        <v>0</v>
      </c>
      <c r="G7" s="12">
        <v>0</v>
      </c>
      <c r="H7" s="12">
        <v>8</v>
      </c>
      <c r="I7" s="12">
        <v>0</v>
      </c>
      <c r="J7" s="12">
        <v>1</v>
      </c>
      <c r="K7" s="12">
        <v>0</v>
      </c>
      <c r="L7" s="12"/>
      <c r="M7" s="12">
        <v>0</v>
      </c>
      <c r="N7" s="12">
        <v>1</v>
      </c>
      <c r="O7" s="10">
        <f t="shared" si="0"/>
        <v>75</v>
      </c>
      <c r="P7" s="63">
        <f t="shared" si="1"/>
        <v>0.51369863013698636</v>
      </c>
    </row>
    <row r="8" spans="1:17" ht="18" x14ac:dyDescent="0.3">
      <c r="A8" s="9">
        <v>6</v>
      </c>
      <c r="B8" s="11" t="s">
        <v>108</v>
      </c>
      <c r="C8" s="9">
        <v>0</v>
      </c>
      <c r="D8" s="12">
        <v>0</v>
      </c>
      <c r="E8" s="12">
        <v>0</v>
      </c>
      <c r="F8" s="12">
        <v>2</v>
      </c>
      <c r="G8" s="12">
        <v>0</v>
      </c>
      <c r="H8" s="12">
        <v>1</v>
      </c>
      <c r="I8" s="12">
        <v>0</v>
      </c>
      <c r="J8" s="12">
        <v>1</v>
      </c>
      <c r="K8" s="12">
        <v>2</v>
      </c>
      <c r="L8" s="12"/>
      <c r="M8" s="12">
        <v>0</v>
      </c>
      <c r="N8" s="12">
        <v>0</v>
      </c>
      <c r="O8" s="10">
        <f t="shared" si="0"/>
        <v>6</v>
      </c>
      <c r="P8" s="63">
        <f t="shared" si="1"/>
        <v>4.1095890410958902E-2</v>
      </c>
    </row>
    <row r="9" spans="1:17" ht="18" x14ac:dyDescent="0.3">
      <c r="A9" s="9">
        <v>7</v>
      </c>
      <c r="B9" s="11" t="s">
        <v>109</v>
      </c>
      <c r="C9" s="9">
        <v>0</v>
      </c>
      <c r="D9" s="12">
        <v>0</v>
      </c>
      <c r="E9" s="12">
        <v>2</v>
      </c>
      <c r="F9" s="12">
        <v>1</v>
      </c>
      <c r="G9" s="12">
        <v>0</v>
      </c>
      <c r="H9" s="12">
        <v>0</v>
      </c>
      <c r="I9" s="12">
        <v>0</v>
      </c>
      <c r="J9" s="12">
        <v>1</v>
      </c>
      <c r="K9" s="12">
        <v>0</v>
      </c>
      <c r="L9" s="12"/>
      <c r="M9" s="12">
        <v>0</v>
      </c>
      <c r="N9" s="12">
        <v>0</v>
      </c>
      <c r="O9" s="10">
        <f t="shared" si="0"/>
        <v>4</v>
      </c>
      <c r="P9" s="63">
        <f t="shared" si="1"/>
        <v>2.7397260273972601E-2</v>
      </c>
    </row>
    <row r="10" spans="1:17" ht="18" x14ac:dyDescent="0.3">
      <c r="A10" s="9">
        <v>8</v>
      </c>
      <c r="B10" s="11" t="s">
        <v>121</v>
      </c>
      <c r="C10" s="9">
        <v>1</v>
      </c>
      <c r="D10" s="12">
        <v>0</v>
      </c>
      <c r="E10" s="12">
        <v>1</v>
      </c>
      <c r="F10" s="12">
        <v>3</v>
      </c>
      <c r="G10" s="12">
        <v>0</v>
      </c>
      <c r="H10" s="12">
        <v>3</v>
      </c>
      <c r="I10" s="12">
        <v>0</v>
      </c>
      <c r="J10" s="12">
        <v>2</v>
      </c>
      <c r="K10" s="12">
        <v>0</v>
      </c>
      <c r="L10" s="12"/>
      <c r="M10" s="12">
        <v>0</v>
      </c>
      <c r="N10" s="12">
        <v>0</v>
      </c>
      <c r="O10" s="10">
        <f t="shared" si="0"/>
        <v>10</v>
      </c>
      <c r="P10" s="63">
        <f t="shared" si="1"/>
        <v>6.8493150684931503E-2</v>
      </c>
    </row>
    <row r="11" spans="1:17" ht="18" x14ac:dyDescent="0.3">
      <c r="A11" s="9">
        <v>9</v>
      </c>
      <c r="B11" s="11" t="s">
        <v>122</v>
      </c>
      <c r="C11" s="9">
        <v>1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/>
      <c r="M11" s="12">
        <v>0</v>
      </c>
      <c r="N11" s="12">
        <v>0</v>
      </c>
      <c r="O11" s="10">
        <f t="shared" si="0"/>
        <v>2</v>
      </c>
      <c r="P11" s="63">
        <f t="shared" si="1"/>
        <v>1.3698630136986301E-2</v>
      </c>
    </row>
    <row r="12" spans="1:17" ht="18" x14ac:dyDescent="0.3">
      <c r="A12" s="9">
        <v>10</v>
      </c>
      <c r="B12" s="11" t="s">
        <v>110</v>
      </c>
      <c r="C12" s="9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/>
      <c r="M12" s="12">
        <v>0</v>
      </c>
      <c r="N12" s="12">
        <v>0</v>
      </c>
      <c r="O12" s="10">
        <f t="shared" si="0"/>
        <v>0</v>
      </c>
      <c r="P12" s="63">
        <f t="shared" si="1"/>
        <v>0</v>
      </c>
    </row>
    <row r="13" spans="1:17" ht="18" x14ac:dyDescent="0.3">
      <c r="A13" s="9">
        <v>11</v>
      </c>
      <c r="B13" s="11" t="s">
        <v>111</v>
      </c>
      <c r="C13" s="9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/>
      <c r="M13" s="12">
        <v>0</v>
      </c>
      <c r="N13" s="12">
        <v>0</v>
      </c>
      <c r="O13" s="10">
        <f t="shared" si="0"/>
        <v>0</v>
      </c>
      <c r="P13" s="63">
        <f t="shared" si="1"/>
        <v>0</v>
      </c>
    </row>
    <row r="14" spans="1:17" ht="18" x14ac:dyDescent="0.3">
      <c r="A14" s="9">
        <v>12</v>
      </c>
      <c r="B14" s="11" t="s">
        <v>112</v>
      </c>
      <c r="C14" s="9">
        <v>4</v>
      </c>
      <c r="D14" s="12">
        <v>0</v>
      </c>
      <c r="E14" s="12">
        <v>6</v>
      </c>
      <c r="F14" s="12">
        <v>8</v>
      </c>
      <c r="G14" s="12">
        <v>4</v>
      </c>
      <c r="H14" s="12">
        <v>0</v>
      </c>
      <c r="I14" s="12">
        <v>2</v>
      </c>
      <c r="J14" s="12">
        <v>2</v>
      </c>
      <c r="K14" s="12">
        <v>1</v>
      </c>
      <c r="L14" s="12"/>
      <c r="M14" s="12">
        <v>1</v>
      </c>
      <c r="N14" s="12">
        <v>0</v>
      </c>
      <c r="O14" s="10">
        <f t="shared" si="0"/>
        <v>28</v>
      </c>
      <c r="P14" s="63">
        <f t="shared" si="1"/>
        <v>0.19178082191780821</v>
      </c>
    </row>
    <row r="15" spans="1:17" ht="18" x14ac:dyDescent="0.3">
      <c r="A15" s="9">
        <v>13</v>
      </c>
      <c r="B15" s="11" t="s">
        <v>123</v>
      </c>
      <c r="C15" s="9">
        <v>0</v>
      </c>
      <c r="D15" s="12">
        <v>0</v>
      </c>
      <c r="E15" s="12">
        <v>0</v>
      </c>
      <c r="F15" s="12">
        <v>2</v>
      </c>
      <c r="G15" s="12">
        <v>0</v>
      </c>
      <c r="H15" s="12">
        <v>3</v>
      </c>
      <c r="I15" s="12">
        <v>0</v>
      </c>
      <c r="J15" s="12">
        <v>1</v>
      </c>
      <c r="K15" s="12">
        <v>0</v>
      </c>
      <c r="L15" s="12"/>
      <c r="M15" s="12">
        <v>1</v>
      </c>
      <c r="N15" s="12">
        <v>0</v>
      </c>
      <c r="O15" s="10">
        <f t="shared" si="0"/>
        <v>7</v>
      </c>
      <c r="P15" s="63">
        <f t="shared" si="1"/>
        <v>4.7945205479452052E-2</v>
      </c>
    </row>
    <row r="16" spans="1:17" ht="18" x14ac:dyDescent="0.3">
      <c r="A16" s="14"/>
      <c r="B16" s="10" t="s">
        <v>103</v>
      </c>
      <c r="C16" s="10">
        <f>SUM(C3:C15)</f>
        <v>6</v>
      </c>
      <c r="D16" s="10">
        <f t="shared" ref="D16:N16" si="2">SUM(D3:D15)</f>
        <v>64</v>
      </c>
      <c r="E16" s="10">
        <f t="shared" si="2"/>
        <v>12</v>
      </c>
      <c r="F16" s="10">
        <f t="shared" si="2"/>
        <v>18</v>
      </c>
      <c r="G16" s="10">
        <f t="shared" si="2"/>
        <v>4</v>
      </c>
      <c r="H16" s="10">
        <f t="shared" si="2"/>
        <v>20</v>
      </c>
      <c r="I16" s="10">
        <f t="shared" si="2"/>
        <v>4</v>
      </c>
      <c r="J16" s="10">
        <f t="shared" si="2"/>
        <v>11</v>
      </c>
      <c r="K16" s="10">
        <f t="shared" si="2"/>
        <v>3</v>
      </c>
      <c r="L16" s="10">
        <f t="shared" si="2"/>
        <v>0</v>
      </c>
      <c r="M16" s="10">
        <f t="shared" si="2"/>
        <v>3</v>
      </c>
      <c r="N16" s="10">
        <f t="shared" si="2"/>
        <v>1</v>
      </c>
      <c r="O16" s="13">
        <f>SUM(O3:O15)</f>
        <v>146</v>
      </c>
      <c r="P16" s="63">
        <f t="shared" si="1"/>
        <v>1</v>
      </c>
      <c r="Q16" s="8">
        <f>O16-O14</f>
        <v>118</v>
      </c>
    </row>
  </sheetData>
  <autoFilter ref="A2:P2">
    <sortState ref="A3:P16">
      <sortCondition ref="A2"/>
    </sortState>
  </autoFilter>
  <mergeCells count="1">
    <mergeCell ref="A1:P1"/>
  </mergeCells>
  <phoneticPr fontId="1" type="noConversion"/>
  <conditionalFormatting sqref="C3:N1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Y48"/>
  <sheetViews>
    <sheetView zoomScale="70" zoomScaleNormal="70" workbookViewId="0">
      <selection activeCell="U15" sqref="U15"/>
    </sheetView>
  </sheetViews>
  <sheetFormatPr defaultColWidth="8.77734375" defaultRowHeight="15.6" x14ac:dyDescent="0.3"/>
  <cols>
    <col min="1" max="1" width="13" style="1" bestFit="1" customWidth="1"/>
    <col min="2" max="2" width="12.21875" style="1" bestFit="1" customWidth="1"/>
    <col min="3" max="3" width="9.109375" style="1" customWidth="1"/>
    <col min="4" max="4" width="9" style="1" customWidth="1"/>
    <col min="5" max="5" width="7.109375" style="1" customWidth="1"/>
    <col min="6" max="7" width="9.77734375" style="1" customWidth="1"/>
    <col min="8" max="8" width="9.109375" style="1" customWidth="1"/>
    <col min="9" max="9" width="9.21875" style="1" customWidth="1"/>
    <col min="10" max="10" width="7.109375" style="1" customWidth="1"/>
    <col min="11" max="12" width="9.77734375" style="1" customWidth="1"/>
    <col min="13" max="13" width="13.44140625" style="1" customWidth="1"/>
    <col min="14" max="14" width="8.77734375" style="1" customWidth="1"/>
    <col min="15" max="15" width="12" style="1" customWidth="1"/>
    <col min="16" max="16" width="7.109375" style="1" customWidth="1"/>
    <col min="17" max="17" width="10.44140625" style="1" customWidth="1"/>
    <col min="18" max="18" width="9.77734375" style="1" customWidth="1"/>
    <col min="19" max="19" width="12" style="1" customWidth="1"/>
    <col min="20" max="24" width="5.77734375" style="1" customWidth="1"/>
    <col min="25" max="25" width="4.44140625" style="1" customWidth="1"/>
    <col min="26" max="26" width="3.44140625" style="1" bestFit="1" customWidth="1"/>
    <col min="27" max="31" width="5.77734375" style="1" customWidth="1"/>
    <col min="32" max="32" width="4.44140625" style="1" customWidth="1"/>
    <col min="33" max="33" width="3.44140625" style="1" customWidth="1"/>
    <col min="34" max="38" width="5.77734375" style="1" customWidth="1"/>
    <col min="39" max="40" width="4.44140625" style="1" customWidth="1"/>
    <col min="41" max="45" width="5.77734375" style="1" customWidth="1"/>
    <col min="46" max="47" width="4.44140625" style="1" customWidth="1"/>
    <col min="48" max="52" width="5.77734375" style="1" customWidth="1"/>
    <col min="53" max="54" width="4.44140625" style="1" customWidth="1"/>
    <col min="55" max="59" width="5.77734375" style="1" customWidth="1"/>
    <col min="60" max="61" width="4.44140625" style="1" customWidth="1"/>
    <col min="62" max="66" width="5.77734375" style="1" customWidth="1"/>
    <col min="67" max="68" width="4.44140625" style="1" customWidth="1"/>
    <col min="69" max="73" width="5.77734375" style="1" customWidth="1"/>
    <col min="74" max="75" width="4.44140625" style="1" customWidth="1"/>
    <col min="76" max="80" width="5.77734375" style="1" customWidth="1"/>
    <col min="81" max="82" width="4.44140625" style="1" customWidth="1"/>
    <col min="83" max="87" width="5.77734375" style="1" customWidth="1"/>
    <col min="88" max="89" width="4.44140625" style="1" customWidth="1"/>
    <col min="90" max="94" width="5.77734375" style="1" bestFit="1" customWidth="1"/>
    <col min="95" max="96" width="4.44140625" style="1" bestFit="1" customWidth="1"/>
    <col min="97" max="103" width="4.6640625" style="1" customWidth="1"/>
    <col min="104" max="16384" width="8.77734375" style="1"/>
  </cols>
  <sheetData>
    <row r="1" spans="1:103" ht="18" x14ac:dyDescent="0.3">
      <c r="A1" s="87" t="s">
        <v>242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03" x14ac:dyDescent="0.3">
      <c r="A2" s="66"/>
      <c r="B2" s="66"/>
      <c r="C2" s="70" t="s">
        <v>75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118"/>
      <c r="T2" s="66" t="s">
        <v>48</v>
      </c>
      <c r="U2" s="66"/>
      <c r="V2" s="66"/>
      <c r="W2" s="66"/>
      <c r="X2" s="66"/>
      <c r="Y2" s="66"/>
      <c r="Z2" s="66"/>
      <c r="AA2" s="117" t="s">
        <v>57</v>
      </c>
      <c r="AB2" s="117"/>
      <c r="AC2" s="117"/>
      <c r="AD2" s="117"/>
      <c r="AE2" s="117"/>
      <c r="AF2" s="117"/>
      <c r="AG2" s="117"/>
      <c r="AH2" s="66" t="s">
        <v>65</v>
      </c>
      <c r="AI2" s="66"/>
      <c r="AJ2" s="66"/>
      <c r="AK2" s="66"/>
      <c r="AL2" s="66"/>
      <c r="AM2" s="66"/>
      <c r="AN2" s="66"/>
      <c r="AO2" s="117" t="s">
        <v>66</v>
      </c>
      <c r="AP2" s="117"/>
      <c r="AQ2" s="117"/>
      <c r="AR2" s="117"/>
      <c r="AS2" s="117"/>
      <c r="AT2" s="117"/>
      <c r="AU2" s="117"/>
      <c r="AV2" s="66" t="s">
        <v>67</v>
      </c>
      <c r="AW2" s="66"/>
      <c r="AX2" s="66"/>
      <c r="AY2" s="66"/>
      <c r="AZ2" s="66"/>
      <c r="BA2" s="66"/>
      <c r="BB2" s="66"/>
      <c r="BC2" s="117" t="s">
        <v>68</v>
      </c>
      <c r="BD2" s="117"/>
      <c r="BE2" s="117"/>
      <c r="BF2" s="117"/>
      <c r="BG2" s="117"/>
      <c r="BH2" s="117"/>
      <c r="BI2" s="117"/>
      <c r="BJ2" s="66" t="s">
        <v>69</v>
      </c>
      <c r="BK2" s="66"/>
      <c r="BL2" s="66"/>
      <c r="BM2" s="66"/>
      <c r="BN2" s="66"/>
      <c r="BO2" s="66"/>
      <c r="BP2" s="66"/>
      <c r="BQ2" s="117" t="s">
        <v>70</v>
      </c>
      <c r="BR2" s="117"/>
      <c r="BS2" s="117"/>
      <c r="BT2" s="117"/>
      <c r="BU2" s="117"/>
      <c r="BV2" s="117"/>
      <c r="BW2" s="117"/>
      <c r="BX2" s="66" t="s">
        <v>71</v>
      </c>
      <c r="BY2" s="66"/>
      <c r="BZ2" s="66"/>
      <c r="CA2" s="66"/>
      <c r="CB2" s="66"/>
      <c r="CC2" s="66"/>
      <c r="CD2" s="66"/>
      <c r="CE2" s="117" t="s">
        <v>72</v>
      </c>
      <c r="CF2" s="117"/>
      <c r="CG2" s="117"/>
      <c r="CH2" s="117"/>
      <c r="CI2" s="117"/>
      <c r="CJ2" s="117"/>
      <c r="CK2" s="117"/>
      <c r="CL2" s="66" t="s">
        <v>73</v>
      </c>
      <c r="CM2" s="66"/>
      <c r="CN2" s="66"/>
      <c r="CO2" s="66"/>
      <c r="CP2" s="66"/>
      <c r="CQ2" s="66"/>
      <c r="CR2" s="66"/>
      <c r="CS2" s="117" t="s">
        <v>74</v>
      </c>
      <c r="CT2" s="117"/>
      <c r="CU2" s="117"/>
      <c r="CV2" s="117"/>
      <c r="CW2" s="117"/>
      <c r="CX2" s="117"/>
      <c r="CY2" s="117"/>
    </row>
    <row r="3" spans="1:103" x14ac:dyDescent="0.3">
      <c r="A3" s="66"/>
      <c r="B3" s="66"/>
      <c r="C3" s="70" t="s">
        <v>235</v>
      </c>
      <c r="D3" s="71"/>
      <c r="E3" s="71"/>
      <c r="F3" s="71"/>
      <c r="G3" s="118"/>
      <c r="H3" s="70" t="s">
        <v>232</v>
      </c>
      <c r="I3" s="71"/>
      <c r="J3" s="71"/>
      <c r="K3" s="71"/>
      <c r="L3" s="118"/>
      <c r="M3" s="70" t="s">
        <v>233</v>
      </c>
      <c r="N3" s="71"/>
      <c r="O3" s="71"/>
      <c r="P3" s="71"/>
      <c r="Q3" s="71"/>
      <c r="R3" s="71"/>
      <c r="S3" s="118"/>
      <c r="T3" s="66" t="s">
        <v>234</v>
      </c>
      <c r="U3" s="66"/>
      <c r="V3" s="66" t="s">
        <v>217</v>
      </c>
      <c r="W3" s="66"/>
      <c r="X3" s="66" t="s">
        <v>218</v>
      </c>
      <c r="Y3" s="66"/>
      <c r="Z3" s="66"/>
      <c r="AA3" s="117" t="s">
        <v>234</v>
      </c>
      <c r="AB3" s="117"/>
      <c r="AC3" s="117" t="s">
        <v>217</v>
      </c>
      <c r="AD3" s="117"/>
      <c r="AE3" s="117" t="s">
        <v>218</v>
      </c>
      <c r="AF3" s="117"/>
      <c r="AG3" s="117"/>
      <c r="AH3" s="66" t="s">
        <v>234</v>
      </c>
      <c r="AI3" s="66"/>
      <c r="AJ3" s="66" t="s">
        <v>217</v>
      </c>
      <c r="AK3" s="66"/>
      <c r="AL3" s="66" t="s">
        <v>218</v>
      </c>
      <c r="AM3" s="66"/>
      <c r="AN3" s="66"/>
      <c r="AO3" s="117" t="s">
        <v>234</v>
      </c>
      <c r="AP3" s="117"/>
      <c r="AQ3" s="117" t="s">
        <v>217</v>
      </c>
      <c r="AR3" s="117"/>
      <c r="AS3" s="117" t="s">
        <v>218</v>
      </c>
      <c r="AT3" s="117"/>
      <c r="AU3" s="117"/>
      <c r="AV3" s="66" t="s">
        <v>234</v>
      </c>
      <c r="AW3" s="66"/>
      <c r="AX3" s="66" t="s">
        <v>217</v>
      </c>
      <c r="AY3" s="66"/>
      <c r="AZ3" s="66" t="s">
        <v>218</v>
      </c>
      <c r="BA3" s="66"/>
      <c r="BB3" s="66"/>
      <c r="BC3" s="117" t="s">
        <v>234</v>
      </c>
      <c r="BD3" s="117"/>
      <c r="BE3" s="117" t="s">
        <v>217</v>
      </c>
      <c r="BF3" s="117"/>
      <c r="BG3" s="117" t="s">
        <v>218</v>
      </c>
      <c r="BH3" s="117"/>
      <c r="BI3" s="117"/>
      <c r="BJ3" s="66" t="s">
        <v>234</v>
      </c>
      <c r="BK3" s="66"/>
      <c r="BL3" s="66" t="s">
        <v>217</v>
      </c>
      <c r="BM3" s="66"/>
      <c r="BN3" s="66" t="s">
        <v>218</v>
      </c>
      <c r="BO3" s="66"/>
      <c r="BP3" s="66"/>
      <c r="BQ3" s="117" t="s">
        <v>234</v>
      </c>
      <c r="BR3" s="117"/>
      <c r="BS3" s="117" t="s">
        <v>217</v>
      </c>
      <c r="BT3" s="117"/>
      <c r="BU3" s="117" t="s">
        <v>218</v>
      </c>
      <c r="BV3" s="117"/>
      <c r="BW3" s="117"/>
      <c r="BX3" s="66" t="s">
        <v>234</v>
      </c>
      <c r="BY3" s="66"/>
      <c r="BZ3" s="66" t="s">
        <v>217</v>
      </c>
      <c r="CA3" s="66"/>
      <c r="CB3" s="66" t="s">
        <v>218</v>
      </c>
      <c r="CC3" s="66"/>
      <c r="CD3" s="66"/>
      <c r="CE3" s="117" t="s">
        <v>234</v>
      </c>
      <c r="CF3" s="117"/>
      <c r="CG3" s="117" t="s">
        <v>217</v>
      </c>
      <c r="CH3" s="117"/>
      <c r="CI3" s="117" t="s">
        <v>218</v>
      </c>
      <c r="CJ3" s="117"/>
      <c r="CK3" s="117"/>
      <c r="CL3" s="66" t="s">
        <v>234</v>
      </c>
      <c r="CM3" s="66"/>
      <c r="CN3" s="66" t="s">
        <v>217</v>
      </c>
      <c r="CO3" s="66"/>
      <c r="CP3" s="66" t="s">
        <v>218</v>
      </c>
      <c r="CQ3" s="66"/>
      <c r="CR3" s="66"/>
      <c r="CS3" s="117" t="s">
        <v>234</v>
      </c>
      <c r="CT3" s="117"/>
      <c r="CU3" s="117" t="s">
        <v>217</v>
      </c>
      <c r="CV3" s="117"/>
      <c r="CW3" s="117" t="s">
        <v>218</v>
      </c>
      <c r="CX3" s="117"/>
      <c r="CY3" s="117"/>
    </row>
    <row r="4" spans="1:103" ht="31.8" x14ac:dyDescent="0.3">
      <c r="A4" s="66"/>
      <c r="B4" s="66"/>
      <c r="C4" s="42" t="s">
        <v>226</v>
      </c>
      <c r="D4" s="42" t="s">
        <v>227</v>
      </c>
      <c r="E4" s="41" t="s">
        <v>236</v>
      </c>
      <c r="F4" s="46" t="s">
        <v>226</v>
      </c>
      <c r="G4" s="46" t="s">
        <v>227</v>
      </c>
      <c r="H4" s="32" t="s">
        <v>228</v>
      </c>
      <c r="I4" s="32" t="s">
        <v>229</v>
      </c>
      <c r="J4" s="46" t="s">
        <v>237</v>
      </c>
      <c r="K4" s="46" t="s">
        <v>228</v>
      </c>
      <c r="L4" s="46" t="s">
        <v>229</v>
      </c>
      <c r="M4" s="32" t="s">
        <v>244</v>
      </c>
      <c r="N4" s="32" t="s">
        <v>231</v>
      </c>
      <c r="O4" s="50" t="s">
        <v>238</v>
      </c>
      <c r="P4" s="43" t="s">
        <v>237</v>
      </c>
      <c r="Q4" s="51" t="s">
        <v>245</v>
      </c>
      <c r="R4" s="46" t="s">
        <v>231</v>
      </c>
      <c r="S4" s="51" t="s">
        <v>239</v>
      </c>
      <c r="T4" s="36" t="s">
        <v>224</v>
      </c>
      <c r="U4" s="36" t="s">
        <v>225</v>
      </c>
      <c r="V4" s="36" t="s">
        <v>219</v>
      </c>
      <c r="W4" s="36" t="s">
        <v>220</v>
      </c>
      <c r="X4" s="36" t="s">
        <v>221</v>
      </c>
      <c r="Y4" s="36" t="s">
        <v>222</v>
      </c>
      <c r="Z4" s="36" t="s">
        <v>223</v>
      </c>
      <c r="AA4" s="4" t="s">
        <v>224</v>
      </c>
      <c r="AB4" s="4" t="s">
        <v>225</v>
      </c>
      <c r="AC4" s="4" t="s">
        <v>219</v>
      </c>
      <c r="AD4" s="4" t="s">
        <v>220</v>
      </c>
      <c r="AE4" s="4" t="s">
        <v>221</v>
      </c>
      <c r="AF4" s="4" t="s">
        <v>222</v>
      </c>
      <c r="AG4" s="4" t="s">
        <v>223</v>
      </c>
      <c r="AH4" s="36" t="s">
        <v>224</v>
      </c>
      <c r="AI4" s="36" t="s">
        <v>225</v>
      </c>
      <c r="AJ4" s="36" t="s">
        <v>219</v>
      </c>
      <c r="AK4" s="36" t="s">
        <v>220</v>
      </c>
      <c r="AL4" s="36" t="s">
        <v>221</v>
      </c>
      <c r="AM4" s="36" t="s">
        <v>222</v>
      </c>
      <c r="AN4" s="36" t="s">
        <v>223</v>
      </c>
      <c r="AO4" s="4" t="s">
        <v>224</v>
      </c>
      <c r="AP4" s="4" t="s">
        <v>225</v>
      </c>
      <c r="AQ4" s="4" t="s">
        <v>219</v>
      </c>
      <c r="AR4" s="4" t="s">
        <v>220</v>
      </c>
      <c r="AS4" s="4" t="s">
        <v>221</v>
      </c>
      <c r="AT4" s="4" t="s">
        <v>222</v>
      </c>
      <c r="AU4" s="4" t="s">
        <v>223</v>
      </c>
      <c r="AV4" s="36" t="s">
        <v>224</v>
      </c>
      <c r="AW4" s="36" t="s">
        <v>225</v>
      </c>
      <c r="AX4" s="36" t="s">
        <v>219</v>
      </c>
      <c r="AY4" s="36" t="s">
        <v>220</v>
      </c>
      <c r="AZ4" s="36" t="s">
        <v>221</v>
      </c>
      <c r="BA4" s="36" t="s">
        <v>222</v>
      </c>
      <c r="BB4" s="36" t="s">
        <v>223</v>
      </c>
      <c r="BC4" s="4" t="s">
        <v>224</v>
      </c>
      <c r="BD4" s="4" t="s">
        <v>225</v>
      </c>
      <c r="BE4" s="4" t="s">
        <v>219</v>
      </c>
      <c r="BF4" s="4" t="s">
        <v>220</v>
      </c>
      <c r="BG4" s="4" t="s">
        <v>221</v>
      </c>
      <c r="BH4" s="4" t="s">
        <v>222</v>
      </c>
      <c r="BI4" s="4" t="s">
        <v>223</v>
      </c>
      <c r="BJ4" s="36" t="s">
        <v>224</v>
      </c>
      <c r="BK4" s="36" t="s">
        <v>225</v>
      </c>
      <c r="BL4" s="36" t="s">
        <v>219</v>
      </c>
      <c r="BM4" s="36" t="s">
        <v>220</v>
      </c>
      <c r="BN4" s="36" t="s">
        <v>221</v>
      </c>
      <c r="BO4" s="36" t="s">
        <v>222</v>
      </c>
      <c r="BP4" s="36" t="s">
        <v>223</v>
      </c>
      <c r="BQ4" s="4" t="s">
        <v>224</v>
      </c>
      <c r="BR4" s="4" t="s">
        <v>225</v>
      </c>
      <c r="BS4" s="4" t="s">
        <v>219</v>
      </c>
      <c r="BT4" s="4" t="s">
        <v>220</v>
      </c>
      <c r="BU4" s="4" t="s">
        <v>221</v>
      </c>
      <c r="BV4" s="4" t="s">
        <v>222</v>
      </c>
      <c r="BW4" s="4" t="s">
        <v>223</v>
      </c>
      <c r="BX4" s="36" t="s">
        <v>224</v>
      </c>
      <c r="BY4" s="36" t="s">
        <v>225</v>
      </c>
      <c r="BZ4" s="36" t="s">
        <v>219</v>
      </c>
      <c r="CA4" s="36" t="s">
        <v>220</v>
      </c>
      <c r="CB4" s="36" t="s">
        <v>221</v>
      </c>
      <c r="CC4" s="36" t="s">
        <v>222</v>
      </c>
      <c r="CD4" s="36" t="s">
        <v>223</v>
      </c>
      <c r="CE4" s="4" t="s">
        <v>224</v>
      </c>
      <c r="CF4" s="4" t="s">
        <v>225</v>
      </c>
      <c r="CG4" s="4" t="s">
        <v>219</v>
      </c>
      <c r="CH4" s="4" t="s">
        <v>220</v>
      </c>
      <c r="CI4" s="4" t="s">
        <v>221</v>
      </c>
      <c r="CJ4" s="4" t="s">
        <v>222</v>
      </c>
      <c r="CK4" s="4" t="s">
        <v>223</v>
      </c>
      <c r="CL4" s="36" t="s">
        <v>224</v>
      </c>
      <c r="CM4" s="36" t="s">
        <v>225</v>
      </c>
      <c r="CN4" s="36" t="s">
        <v>219</v>
      </c>
      <c r="CO4" s="36" t="s">
        <v>220</v>
      </c>
      <c r="CP4" s="36" t="s">
        <v>221</v>
      </c>
      <c r="CQ4" s="36" t="s">
        <v>222</v>
      </c>
      <c r="CR4" s="36" t="s">
        <v>223</v>
      </c>
      <c r="CS4" s="4" t="s">
        <v>224</v>
      </c>
      <c r="CT4" s="4" t="s">
        <v>225</v>
      </c>
      <c r="CU4" s="4" t="s">
        <v>219</v>
      </c>
      <c r="CV4" s="4" t="s">
        <v>220</v>
      </c>
      <c r="CW4" s="4" t="s">
        <v>221</v>
      </c>
      <c r="CX4" s="4" t="s">
        <v>222</v>
      </c>
      <c r="CY4" s="4" t="s">
        <v>223</v>
      </c>
    </row>
    <row r="5" spans="1:103" x14ac:dyDescent="0.3">
      <c r="A5" s="66" t="s">
        <v>3</v>
      </c>
      <c r="B5" s="36" t="s">
        <v>212</v>
      </c>
      <c r="C5" s="32">
        <f>SUM(T5,AA5,AH5,AO5,AV5,BC5,BJ5,BQ5,BX5,CE5,CL5,CS5)</f>
        <v>3</v>
      </c>
      <c r="D5" s="32">
        <f>SUM(U5,AB5,AI5,AP5,AW5,BD5,BK5,BR5,BY5,CF5,CM5,CT5)</f>
        <v>5</v>
      </c>
      <c r="E5" s="41">
        <f>SUM(C5,D5)</f>
        <v>8</v>
      </c>
      <c r="F5" s="45">
        <f>C5/E5</f>
        <v>0.375</v>
      </c>
      <c r="G5" s="45">
        <f>D5/E5</f>
        <v>0.625</v>
      </c>
      <c r="H5" s="32">
        <f>SUM(V5,AC5,AJ5,AQ5,AX5,BE5,BL5,BS5,BZ5,CG5,CN5,CU5)</f>
        <v>5</v>
      </c>
      <c r="I5" s="32">
        <f>SUM(W5,AD5,AK5,AR5,AY5,BF5,BM5,BT5,CA5,CH5,CO5,CV5)</f>
        <v>3</v>
      </c>
      <c r="J5" s="46">
        <f>SUM(H5:I5)</f>
        <v>8</v>
      </c>
      <c r="K5" s="45">
        <f>H5/J5</f>
        <v>0.625</v>
      </c>
      <c r="L5" s="45">
        <f>I5/J5</f>
        <v>0.375</v>
      </c>
      <c r="M5" s="32">
        <f t="shared" ref="M5:N5" si="0">SUM(X5,AE5,AL5,AS5,AZ5,BG5,BN5,BU5,CB5,CI5,CP5,CW5)</f>
        <v>8</v>
      </c>
      <c r="N5" s="32">
        <f t="shared" si="0"/>
        <v>0</v>
      </c>
      <c r="O5" s="32">
        <f>SUM(Z5,AG5,AN5,AU5,BB5,BI5,BP5,BW5,CD5,CK5,CR5,CY5)</f>
        <v>0</v>
      </c>
      <c r="P5" s="46">
        <f>SUM(M5:O5)</f>
        <v>8</v>
      </c>
      <c r="Q5" s="45">
        <f>M5/P5</f>
        <v>1</v>
      </c>
      <c r="R5" s="45">
        <f>N5/P5</f>
        <v>0</v>
      </c>
      <c r="S5" s="45">
        <f>O5/P5</f>
        <v>0</v>
      </c>
      <c r="T5" s="36">
        <v>3</v>
      </c>
      <c r="U5" s="36">
        <v>5</v>
      </c>
      <c r="V5" s="36">
        <v>5</v>
      </c>
      <c r="W5" s="36">
        <v>3</v>
      </c>
      <c r="X5" s="36">
        <v>8</v>
      </c>
      <c r="Y5" s="36">
        <v>0</v>
      </c>
      <c r="Z5" s="36">
        <v>0</v>
      </c>
      <c r="AA5" s="4"/>
      <c r="AB5" s="4"/>
      <c r="AC5" s="4"/>
      <c r="AD5" s="4"/>
      <c r="AE5" s="4"/>
      <c r="AF5" s="4"/>
      <c r="AG5" s="4"/>
      <c r="AH5" s="36"/>
      <c r="AI5" s="36"/>
      <c r="AJ5" s="36"/>
      <c r="AK5" s="36"/>
      <c r="AL5" s="36"/>
      <c r="AM5" s="36"/>
      <c r="AN5" s="36"/>
      <c r="AO5" s="4"/>
      <c r="AP5" s="4"/>
      <c r="AQ5" s="4"/>
      <c r="AR5" s="4"/>
      <c r="AS5" s="4"/>
      <c r="AT5" s="4"/>
      <c r="AU5" s="4"/>
      <c r="AV5" s="36"/>
      <c r="AW5" s="36"/>
      <c r="AX5" s="36"/>
      <c r="AY5" s="36"/>
      <c r="AZ5" s="36"/>
      <c r="BA5" s="36"/>
      <c r="BB5" s="36"/>
      <c r="BC5" s="43"/>
      <c r="BD5" s="4"/>
      <c r="BE5" s="4"/>
      <c r="BF5" s="4"/>
      <c r="BG5" s="4"/>
      <c r="BH5" s="4"/>
      <c r="BI5" s="4"/>
      <c r="BJ5" s="36"/>
      <c r="BK5" s="36"/>
      <c r="BL5" s="36"/>
      <c r="BM5" s="36"/>
      <c r="BN5" s="36"/>
      <c r="BO5" s="36"/>
      <c r="BP5" s="36"/>
      <c r="BQ5" s="4"/>
      <c r="BR5" s="4"/>
      <c r="BS5" s="4"/>
      <c r="BT5" s="4"/>
      <c r="BU5" s="4"/>
      <c r="BV5" s="4"/>
      <c r="BW5" s="4"/>
      <c r="BX5" s="36"/>
      <c r="BY5" s="36"/>
      <c r="BZ5" s="36"/>
      <c r="CA5" s="36"/>
      <c r="CB5" s="36"/>
      <c r="CC5" s="36"/>
      <c r="CD5" s="36"/>
      <c r="CE5" s="4"/>
      <c r="CF5" s="4"/>
      <c r="CG5" s="4"/>
      <c r="CH5" s="4"/>
      <c r="CI5" s="4"/>
      <c r="CJ5" s="4"/>
      <c r="CK5" s="4"/>
      <c r="CL5" s="36"/>
      <c r="CM5" s="36"/>
      <c r="CN5" s="36"/>
      <c r="CO5" s="36"/>
      <c r="CP5" s="36"/>
      <c r="CQ5" s="36"/>
      <c r="CR5" s="36"/>
      <c r="CS5" s="4"/>
      <c r="CT5" s="4"/>
      <c r="CU5" s="4"/>
      <c r="CV5" s="4"/>
      <c r="CW5" s="4"/>
      <c r="CX5" s="4"/>
      <c r="CY5" s="4"/>
    </row>
    <row r="6" spans="1:103" x14ac:dyDescent="0.3">
      <c r="A6" s="66"/>
      <c r="B6" s="36" t="s">
        <v>211</v>
      </c>
      <c r="C6" s="32">
        <f t="shared" ref="C6:C30" si="1">SUM(T6,AA6,AH6,AO6,AV6,BC6,BJ6,BQ6,BX6,CE6,CL6,CS6)</f>
        <v>0</v>
      </c>
      <c r="D6" s="32">
        <f t="shared" ref="D6:D30" si="2">SUM(U6,AB6,AI6,AP6,AW6,BD6,BK6,BR6,BY6,CF6,CM6,CT6)</f>
        <v>18</v>
      </c>
      <c r="E6" s="41">
        <f t="shared" ref="E6:E48" si="3">SUM(C6,D6)</f>
        <v>18</v>
      </c>
      <c r="F6" s="45">
        <f t="shared" ref="F6:F31" si="4">C6/E6</f>
        <v>0</v>
      </c>
      <c r="G6" s="45">
        <f t="shared" ref="G6:G31" si="5">D6/E6</f>
        <v>1</v>
      </c>
      <c r="H6" s="32">
        <f t="shared" ref="H6:H30" si="6">SUM(V6,AC6,AJ6,AQ6,AX6,BE6,BL6,BS6,BZ6,CG6,CN6,CU6)</f>
        <v>9</v>
      </c>
      <c r="I6" s="32">
        <f t="shared" ref="I6:I30" si="7">SUM(W6,AD6,AK6,AR6,AY6,BF6,BM6,BT6,CA6,CH6,CO6,CV6)</f>
        <v>9</v>
      </c>
      <c r="J6" s="46">
        <f t="shared" ref="J6:J31" si="8">SUM(H6:I6)</f>
        <v>18</v>
      </c>
      <c r="K6" s="45">
        <f t="shared" ref="K6:K31" si="9">H6/J6</f>
        <v>0.5</v>
      </c>
      <c r="L6" s="45">
        <f t="shared" ref="L6:L31" si="10">I6/J6</f>
        <v>0.5</v>
      </c>
      <c r="M6" s="32">
        <f t="shared" ref="M6:M30" si="11">SUM(X6,AE6,AL6,AS6,AZ6,BG6,BN6,BU6,CB6,CI6,CP6,CW6)</f>
        <v>18</v>
      </c>
      <c r="N6" s="32">
        <f t="shared" ref="N6:N30" si="12">SUM(Y6,AF6,AM6,AT6,BA6,BH6,BO6,BV6,CC6,CJ6,CQ6,CX6)</f>
        <v>0</v>
      </c>
      <c r="O6" s="32">
        <f t="shared" ref="O6:O30" si="13">SUM(Z6,AG6,AN6,AU6,BB6,BI6,BP6,BW6,CD6,CK6,CR6,CY6)</f>
        <v>0</v>
      </c>
      <c r="P6" s="46">
        <f t="shared" ref="P6:P31" si="14">SUM(M6:O6)</f>
        <v>18</v>
      </c>
      <c r="Q6" s="45">
        <f t="shared" ref="Q6:Q31" si="15">M6/P6</f>
        <v>1</v>
      </c>
      <c r="R6" s="45">
        <f t="shared" ref="R6:R31" si="16">N6/P6</f>
        <v>0</v>
      </c>
      <c r="S6" s="45">
        <f t="shared" ref="S6:S31" si="17">O6/P6</f>
        <v>0</v>
      </c>
      <c r="T6" s="36">
        <v>0</v>
      </c>
      <c r="U6" s="36">
        <v>18</v>
      </c>
      <c r="V6" s="36">
        <v>9</v>
      </c>
      <c r="W6" s="36">
        <v>9</v>
      </c>
      <c r="X6" s="36">
        <v>18</v>
      </c>
      <c r="Y6" s="36">
        <v>0</v>
      </c>
      <c r="Z6" s="36">
        <v>0</v>
      </c>
      <c r="AA6" s="4"/>
      <c r="AB6" s="4"/>
      <c r="AC6" s="4"/>
      <c r="AD6" s="4"/>
      <c r="AE6" s="4"/>
      <c r="AF6" s="4"/>
      <c r="AG6" s="4"/>
      <c r="AH6" s="36"/>
      <c r="AI6" s="36"/>
      <c r="AJ6" s="36"/>
      <c r="AK6" s="36"/>
      <c r="AL6" s="36"/>
      <c r="AM6" s="36"/>
      <c r="AN6" s="36"/>
      <c r="AO6" s="4"/>
      <c r="AP6" s="4"/>
      <c r="AQ6" s="4"/>
      <c r="AR6" s="4"/>
      <c r="AS6" s="4"/>
      <c r="AT6" s="4"/>
      <c r="AU6" s="4"/>
      <c r="AV6" s="36"/>
      <c r="AW6" s="36"/>
      <c r="AX6" s="36"/>
      <c r="AY6" s="36"/>
      <c r="AZ6" s="36"/>
      <c r="BA6" s="36"/>
      <c r="BB6" s="36"/>
      <c r="BC6" s="4"/>
      <c r="BD6" s="4"/>
      <c r="BE6" s="4"/>
      <c r="BF6" s="4"/>
      <c r="BG6" s="4"/>
      <c r="BH6" s="4"/>
      <c r="BI6" s="4"/>
      <c r="BJ6" s="36"/>
      <c r="BK6" s="36"/>
      <c r="BL6" s="36"/>
      <c r="BM6" s="36"/>
      <c r="BN6" s="36"/>
      <c r="BO6" s="36"/>
      <c r="BP6" s="36"/>
      <c r="BQ6" s="4"/>
      <c r="BR6" s="4"/>
      <c r="BS6" s="4"/>
      <c r="BT6" s="4"/>
      <c r="BU6" s="4"/>
      <c r="BV6" s="4"/>
      <c r="BW6" s="4"/>
      <c r="BX6" s="36"/>
      <c r="BY6" s="36"/>
      <c r="BZ6" s="36"/>
      <c r="CA6" s="36"/>
      <c r="CB6" s="36"/>
      <c r="CC6" s="36"/>
      <c r="CD6" s="36"/>
      <c r="CE6" s="4"/>
      <c r="CF6" s="4"/>
      <c r="CG6" s="4"/>
      <c r="CH6" s="4"/>
      <c r="CI6" s="4"/>
      <c r="CJ6" s="4"/>
      <c r="CK6" s="4"/>
      <c r="CL6" s="36"/>
      <c r="CM6" s="36"/>
      <c r="CN6" s="36"/>
      <c r="CO6" s="36"/>
      <c r="CP6" s="36"/>
      <c r="CQ6" s="36"/>
      <c r="CR6" s="36"/>
      <c r="CS6" s="4"/>
      <c r="CT6" s="4"/>
      <c r="CU6" s="4"/>
      <c r="CV6" s="4"/>
      <c r="CW6" s="4"/>
      <c r="CX6" s="4"/>
      <c r="CY6" s="4"/>
    </row>
    <row r="7" spans="1:103" x14ac:dyDescent="0.3">
      <c r="A7" s="66"/>
      <c r="B7" s="36" t="s">
        <v>38</v>
      </c>
      <c r="C7" s="32">
        <f t="shared" si="1"/>
        <v>0</v>
      </c>
      <c r="D7" s="32">
        <f>SUM(U7,AB7,AI7,AP7,AW7,BD7,BK7,BR7,BY7,CF7,CM7,CT7)</f>
        <v>5</v>
      </c>
      <c r="E7" s="41">
        <f t="shared" si="3"/>
        <v>5</v>
      </c>
      <c r="F7" s="45">
        <f t="shared" si="4"/>
        <v>0</v>
      </c>
      <c r="G7" s="45">
        <f t="shared" si="5"/>
        <v>1</v>
      </c>
      <c r="H7" s="32">
        <f t="shared" si="6"/>
        <v>3</v>
      </c>
      <c r="I7" s="32">
        <f t="shared" si="7"/>
        <v>2</v>
      </c>
      <c r="J7" s="46">
        <f t="shared" si="8"/>
        <v>5</v>
      </c>
      <c r="K7" s="45">
        <f t="shared" si="9"/>
        <v>0.6</v>
      </c>
      <c r="L7" s="45">
        <f t="shared" si="10"/>
        <v>0.4</v>
      </c>
      <c r="M7" s="32">
        <f t="shared" si="11"/>
        <v>5</v>
      </c>
      <c r="N7" s="32">
        <f t="shared" si="12"/>
        <v>0</v>
      </c>
      <c r="O7" s="32">
        <f t="shared" si="13"/>
        <v>0</v>
      </c>
      <c r="P7" s="46">
        <f t="shared" si="14"/>
        <v>5</v>
      </c>
      <c r="Q7" s="45">
        <f t="shared" si="15"/>
        <v>1</v>
      </c>
      <c r="R7" s="45">
        <f t="shared" si="16"/>
        <v>0</v>
      </c>
      <c r="S7" s="45">
        <f t="shared" si="17"/>
        <v>0</v>
      </c>
      <c r="T7" s="36">
        <v>0</v>
      </c>
      <c r="U7" s="36">
        <v>5</v>
      </c>
      <c r="V7" s="36">
        <v>3</v>
      </c>
      <c r="W7" s="36">
        <v>2</v>
      </c>
      <c r="X7" s="36">
        <v>5</v>
      </c>
      <c r="Y7" s="36">
        <v>0</v>
      </c>
      <c r="Z7" s="36">
        <v>0</v>
      </c>
      <c r="AA7" s="4"/>
      <c r="AB7" s="4"/>
      <c r="AC7" s="4"/>
      <c r="AD7" s="4"/>
      <c r="AE7" s="4"/>
      <c r="AF7" s="4"/>
      <c r="AG7" s="4"/>
      <c r="AH7" s="36"/>
      <c r="AI7" s="36"/>
      <c r="AJ7" s="36"/>
      <c r="AK7" s="36"/>
      <c r="AL7" s="36"/>
      <c r="AM7" s="36"/>
      <c r="AN7" s="36"/>
      <c r="AO7" s="4"/>
      <c r="AP7" s="4"/>
      <c r="AQ7" s="4"/>
      <c r="AR7" s="4"/>
      <c r="AS7" s="4"/>
      <c r="AT7" s="4"/>
      <c r="AU7" s="4"/>
      <c r="AV7" s="36"/>
      <c r="AW7" s="36"/>
      <c r="AX7" s="36"/>
      <c r="AY7" s="36"/>
      <c r="AZ7" s="36"/>
      <c r="BA7" s="36"/>
      <c r="BB7" s="36"/>
      <c r="BC7" s="4"/>
      <c r="BD7" s="4"/>
      <c r="BE7" s="4"/>
      <c r="BF7" s="4"/>
      <c r="BG7" s="4"/>
      <c r="BH7" s="4"/>
      <c r="BI7" s="4"/>
      <c r="BJ7" s="36"/>
      <c r="BK7" s="36"/>
      <c r="BL7" s="36"/>
      <c r="BM7" s="36"/>
      <c r="BN7" s="36"/>
      <c r="BO7" s="36"/>
      <c r="BP7" s="36"/>
      <c r="BQ7" s="4"/>
      <c r="BR7" s="4"/>
      <c r="BS7" s="4"/>
      <c r="BT7" s="4"/>
      <c r="BU7" s="4"/>
      <c r="BV7" s="4"/>
      <c r="BW7" s="4"/>
      <c r="BX7" s="36"/>
      <c r="BY7" s="36"/>
      <c r="BZ7" s="36"/>
      <c r="CA7" s="36"/>
      <c r="CB7" s="36"/>
      <c r="CC7" s="36"/>
      <c r="CD7" s="36"/>
      <c r="CE7" s="4"/>
      <c r="CF7" s="4"/>
      <c r="CG7" s="4"/>
      <c r="CH7" s="4"/>
      <c r="CI7" s="4"/>
      <c r="CJ7" s="4"/>
      <c r="CK7" s="4"/>
      <c r="CL7" s="36"/>
      <c r="CM7" s="36"/>
      <c r="CN7" s="36"/>
      <c r="CO7" s="36"/>
      <c r="CP7" s="36"/>
      <c r="CQ7" s="36"/>
      <c r="CR7" s="36"/>
      <c r="CS7" s="4"/>
      <c r="CT7" s="4"/>
      <c r="CU7" s="4"/>
      <c r="CV7" s="4"/>
      <c r="CW7" s="4"/>
      <c r="CX7" s="4"/>
      <c r="CY7" s="4"/>
    </row>
    <row r="8" spans="1:103" x14ac:dyDescent="0.3">
      <c r="A8" s="36" t="s">
        <v>5</v>
      </c>
      <c r="B8" s="36" t="s">
        <v>36</v>
      </c>
      <c r="C8" s="32">
        <f t="shared" si="1"/>
        <v>9</v>
      </c>
      <c r="D8" s="32">
        <f t="shared" si="2"/>
        <v>12</v>
      </c>
      <c r="E8" s="41">
        <f t="shared" si="3"/>
        <v>21</v>
      </c>
      <c r="F8" s="45">
        <f t="shared" si="4"/>
        <v>0.42857142857142855</v>
      </c>
      <c r="G8" s="45">
        <f t="shared" si="5"/>
        <v>0.5714285714285714</v>
      </c>
      <c r="H8" s="32">
        <f t="shared" si="6"/>
        <v>21</v>
      </c>
      <c r="I8" s="32">
        <f t="shared" si="7"/>
        <v>0</v>
      </c>
      <c r="J8" s="46">
        <f t="shared" si="8"/>
        <v>21</v>
      </c>
      <c r="K8" s="45">
        <f t="shared" si="9"/>
        <v>1</v>
      </c>
      <c r="L8" s="45">
        <f t="shared" si="10"/>
        <v>0</v>
      </c>
      <c r="M8" s="32">
        <f t="shared" si="11"/>
        <v>17</v>
      </c>
      <c r="N8" s="32">
        <f t="shared" si="12"/>
        <v>3</v>
      </c>
      <c r="O8" s="32">
        <f t="shared" si="13"/>
        <v>0</v>
      </c>
      <c r="P8" s="46">
        <f t="shared" si="14"/>
        <v>20</v>
      </c>
      <c r="Q8" s="45">
        <f t="shared" si="15"/>
        <v>0.85</v>
      </c>
      <c r="R8" s="45">
        <f t="shared" si="16"/>
        <v>0.15</v>
      </c>
      <c r="S8" s="45">
        <f t="shared" si="17"/>
        <v>0</v>
      </c>
      <c r="T8" s="36">
        <v>9</v>
      </c>
      <c r="U8" s="36">
        <v>12</v>
      </c>
      <c r="V8" s="36">
        <v>21</v>
      </c>
      <c r="W8" s="36">
        <v>0</v>
      </c>
      <c r="X8" s="36">
        <v>17</v>
      </c>
      <c r="Y8" s="36">
        <v>3</v>
      </c>
      <c r="Z8" s="36">
        <v>0</v>
      </c>
      <c r="AA8" s="4"/>
      <c r="AB8" s="4"/>
      <c r="AC8" s="4"/>
      <c r="AD8" s="4"/>
      <c r="AE8" s="4"/>
      <c r="AF8" s="4"/>
      <c r="AG8" s="4"/>
      <c r="AH8" s="36"/>
      <c r="AI8" s="36"/>
      <c r="AJ8" s="36"/>
      <c r="AK8" s="36"/>
      <c r="AL8" s="36"/>
      <c r="AM8" s="36"/>
      <c r="AN8" s="36"/>
      <c r="AO8" s="4"/>
      <c r="AP8" s="4"/>
      <c r="AQ8" s="4"/>
      <c r="AR8" s="4"/>
      <c r="AS8" s="4"/>
      <c r="AT8" s="4"/>
      <c r="AU8" s="4"/>
      <c r="AV8" s="36"/>
      <c r="AW8" s="36"/>
      <c r="AX8" s="36"/>
      <c r="AY8" s="36"/>
      <c r="AZ8" s="36"/>
      <c r="BA8" s="36"/>
      <c r="BB8" s="36"/>
      <c r="BC8" s="4"/>
      <c r="BD8" s="4"/>
      <c r="BE8" s="4"/>
      <c r="BF8" s="4"/>
      <c r="BG8" s="4"/>
      <c r="BH8" s="4"/>
      <c r="BI8" s="4"/>
      <c r="BJ8" s="36"/>
      <c r="BK8" s="36"/>
      <c r="BL8" s="36"/>
      <c r="BM8" s="36"/>
      <c r="BN8" s="36"/>
      <c r="BO8" s="36"/>
      <c r="BP8" s="36"/>
      <c r="BQ8" s="4"/>
      <c r="BR8" s="4"/>
      <c r="BS8" s="4"/>
      <c r="BT8" s="4"/>
      <c r="BU8" s="4"/>
      <c r="BV8" s="4"/>
      <c r="BW8" s="4"/>
      <c r="BX8" s="36"/>
      <c r="BY8" s="36"/>
      <c r="BZ8" s="36"/>
      <c r="CA8" s="36"/>
      <c r="CB8" s="36"/>
      <c r="CC8" s="36"/>
      <c r="CD8" s="36"/>
      <c r="CE8" s="4"/>
      <c r="CF8" s="4"/>
      <c r="CG8" s="4"/>
      <c r="CH8" s="4"/>
      <c r="CI8" s="4"/>
      <c r="CJ8" s="4"/>
      <c r="CK8" s="4"/>
      <c r="CL8" s="36"/>
      <c r="CM8" s="36"/>
      <c r="CN8" s="36"/>
      <c r="CO8" s="36"/>
      <c r="CP8" s="36"/>
      <c r="CQ8" s="36"/>
      <c r="CR8" s="36"/>
      <c r="CS8" s="4"/>
      <c r="CT8" s="4"/>
      <c r="CU8" s="4"/>
      <c r="CV8" s="4"/>
      <c r="CW8" s="4"/>
      <c r="CX8" s="4"/>
      <c r="CY8" s="4"/>
    </row>
    <row r="9" spans="1:103" x14ac:dyDescent="0.3">
      <c r="A9" s="66" t="s">
        <v>7</v>
      </c>
      <c r="B9" s="36" t="s">
        <v>38</v>
      </c>
      <c r="C9" s="32">
        <f t="shared" si="1"/>
        <v>7</v>
      </c>
      <c r="D9" s="32">
        <f t="shared" si="2"/>
        <v>5</v>
      </c>
      <c r="E9" s="41">
        <f t="shared" si="3"/>
        <v>12</v>
      </c>
      <c r="F9" s="45">
        <f t="shared" si="4"/>
        <v>0.58333333333333337</v>
      </c>
      <c r="G9" s="45">
        <f t="shared" si="5"/>
        <v>0.41666666666666669</v>
      </c>
      <c r="H9" s="32">
        <f t="shared" si="6"/>
        <v>9</v>
      </c>
      <c r="I9" s="32">
        <f t="shared" si="7"/>
        <v>3</v>
      </c>
      <c r="J9" s="46">
        <f t="shared" si="8"/>
        <v>12</v>
      </c>
      <c r="K9" s="45">
        <f t="shared" si="9"/>
        <v>0.75</v>
      </c>
      <c r="L9" s="45">
        <f t="shared" si="10"/>
        <v>0.25</v>
      </c>
      <c r="M9" s="32">
        <f t="shared" si="11"/>
        <v>10</v>
      </c>
      <c r="N9" s="32">
        <f t="shared" si="12"/>
        <v>0</v>
      </c>
      <c r="O9" s="32">
        <f t="shared" si="13"/>
        <v>0</v>
      </c>
      <c r="P9" s="46">
        <f t="shared" si="14"/>
        <v>10</v>
      </c>
      <c r="Q9" s="45">
        <f t="shared" si="15"/>
        <v>1</v>
      </c>
      <c r="R9" s="45">
        <f t="shared" si="16"/>
        <v>0</v>
      </c>
      <c r="S9" s="45">
        <f t="shared" si="17"/>
        <v>0</v>
      </c>
      <c r="T9" s="36">
        <v>7</v>
      </c>
      <c r="U9" s="36">
        <v>5</v>
      </c>
      <c r="V9" s="36">
        <v>9</v>
      </c>
      <c r="W9" s="36">
        <v>3</v>
      </c>
      <c r="X9" s="36">
        <v>10</v>
      </c>
      <c r="Y9" s="36">
        <v>0</v>
      </c>
      <c r="Z9" s="36">
        <v>0</v>
      </c>
      <c r="AA9" s="4"/>
      <c r="AB9" s="4"/>
      <c r="AC9" s="4"/>
      <c r="AD9" s="4"/>
      <c r="AE9" s="4"/>
      <c r="AF9" s="4"/>
      <c r="AG9" s="4"/>
      <c r="AH9" s="36"/>
      <c r="AI9" s="36"/>
      <c r="AJ9" s="36"/>
      <c r="AK9" s="36"/>
      <c r="AL9" s="36"/>
      <c r="AM9" s="36"/>
      <c r="AN9" s="36"/>
      <c r="AO9" s="4"/>
      <c r="AP9" s="4"/>
      <c r="AQ9" s="4"/>
      <c r="AR9" s="4"/>
      <c r="AS9" s="4"/>
      <c r="AT9" s="4"/>
      <c r="AU9" s="4"/>
      <c r="AV9" s="36"/>
      <c r="AW9" s="36"/>
      <c r="AX9" s="36"/>
      <c r="AY9" s="36"/>
      <c r="AZ9" s="36"/>
      <c r="BA9" s="36"/>
      <c r="BB9" s="36"/>
      <c r="BC9" s="4"/>
      <c r="BD9" s="4"/>
      <c r="BE9" s="4"/>
      <c r="BF9" s="4"/>
      <c r="BG9" s="4"/>
      <c r="BH9" s="4"/>
      <c r="BI9" s="4"/>
      <c r="BJ9" s="36"/>
      <c r="BK9" s="36"/>
      <c r="BL9" s="36"/>
      <c r="BM9" s="36"/>
      <c r="BN9" s="36"/>
      <c r="BO9" s="36"/>
      <c r="BP9" s="36"/>
      <c r="BQ9" s="4"/>
      <c r="BR9" s="4"/>
      <c r="BS9" s="4"/>
      <c r="BT9" s="4"/>
      <c r="BU9" s="4"/>
      <c r="BV9" s="4"/>
      <c r="BW9" s="4"/>
      <c r="BX9" s="36"/>
      <c r="BY9" s="36"/>
      <c r="BZ9" s="36"/>
      <c r="CA9" s="36"/>
      <c r="CB9" s="36"/>
      <c r="CC9" s="36"/>
      <c r="CD9" s="36"/>
      <c r="CE9" s="4"/>
      <c r="CF9" s="4"/>
      <c r="CG9" s="4"/>
      <c r="CH9" s="4"/>
      <c r="CI9" s="4"/>
      <c r="CJ9" s="4"/>
      <c r="CK9" s="4"/>
      <c r="CL9" s="36"/>
      <c r="CM9" s="36"/>
      <c r="CN9" s="36"/>
      <c r="CO9" s="36"/>
      <c r="CP9" s="36"/>
      <c r="CQ9" s="36"/>
      <c r="CR9" s="36"/>
      <c r="CS9" s="4"/>
      <c r="CT9" s="4"/>
      <c r="CU9" s="4"/>
      <c r="CV9" s="4"/>
      <c r="CW9" s="4"/>
      <c r="CX9" s="4"/>
      <c r="CY9" s="4"/>
    </row>
    <row r="10" spans="1:103" x14ac:dyDescent="0.3">
      <c r="A10" s="66"/>
      <c r="B10" s="36" t="s">
        <v>43</v>
      </c>
      <c r="C10" s="32">
        <f t="shared" si="1"/>
        <v>2</v>
      </c>
      <c r="D10" s="32">
        <f t="shared" si="2"/>
        <v>2</v>
      </c>
      <c r="E10" s="41">
        <f t="shared" si="3"/>
        <v>4</v>
      </c>
      <c r="F10" s="45">
        <f t="shared" si="4"/>
        <v>0.5</v>
      </c>
      <c r="G10" s="45">
        <f t="shared" si="5"/>
        <v>0.5</v>
      </c>
      <c r="H10" s="32">
        <f t="shared" si="6"/>
        <v>4</v>
      </c>
      <c r="I10" s="32">
        <f t="shared" si="7"/>
        <v>0</v>
      </c>
      <c r="J10" s="46">
        <f t="shared" si="8"/>
        <v>4</v>
      </c>
      <c r="K10" s="45">
        <f t="shared" si="9"/>
        <v>1</v>
      </c>
      <c r="L10" s="45">
        <f t="shared" si="10"/>
        <v>0</v>
      </c>
      <c r="M10" s="32">
        <f t="shared" si="11"/>
        <v>2</v>
      </c>
      <c r="N10" s="32">
        <f t="shared" si="12"/>
        <v>1</v>
      </c>
      <c r="O10" s="32">
        <f t="shared" si="13"/>
        <v>1</v>
      </c>
      <c r="P10" s="46">
        <f t="shared" si="14"/>
        <v>4</v>
      </c>
      <c r="Q10" s="45">
        <f t="shared" si="15"/>
        <v>0.5</v>
      </c>
      <c r="R10" s="45">
        <f t="shared" si="16"/>
        <v>0.25</v>
      </c>
      <c r="S10" s="45">
        <f t="shared" si="17"/>
        <v>0.25</v>
      </c>
      <c r="T10" s="36">
        <v>2</v>
      </c>
      <c r="U10" s="36">
        <v>2</v>
      </c>
      <c r="V10" s="36">
        <v>4</v>
      </c>
      <c r="W10" s="36">
        <v>0</v>
      </c>
      <c r="X10" s="36">
        <v>2</v>
      </c>
      <c r="Y10" s="36">
        <v>1</v>
      </c>
      <c r="Z10" s="36">
        <v>1</v>
      </c>
      <c r="AA10" s="4"/>
      <c r="AB10" s="4"/>
      <c r="AC10" s="4"/>
      <c r="AD10" s="4"/>
      <c r="AE10" s="4"/>
      <c r="AF10" s="4"/>
      <c r="AG10" s="4"/>
      <c r="AH10" s="36"/>
      <c r="AI10" s="36"/>
      <c r="AJ10" s="36"/>
      <c r="AK10" s="36"/>
      <c r="AL10" s="36"/>
      <c r="AM10" s="36"/>
      <c r="AN10" s="36"/>
      <c r="AO10" s="4"/>
      <c r="AP10" s="4"/>
      <c r="AQ10" s="4"/>
      <c r="AR10" s="4"/>
      <c r="AS10" s="4"/>
      <c r="AT10" s="4"/>
      <c r="AU10" s="4"/>
      <c r="AV10" s="36"/>
      <c r="AW10" s="36"/>
      <c r="AX10" s="36"/>
      <c r="AY10" s="36"/>
      <c r="AZ10" s="36"/>
      <c r="BA10" s="36"/>
      <c r="BB10" s="36"/>
      <c r="BC10" s="4"/>
      <c r="BD10" s="4"/>
      <c r="BE10" s="4"/>
      <c r="BF10" s="4"/>
      <c r="BG10" s="4"/>
      <c r="BH10" s="4"/>
      <c r="BI10" s="4"/>
      <c r="BJ10" s="36"/>
      <c r="BK10" s="36"/>
      <c r="BL10" s="36"/>
      <c r="BM10" s="36"/>
      <c r="BN10" s="36"/>
      <c r="BO10" s="36"/>
      <c r="BP10" s="36"/>
      <c r="BQ10" s="4"/>
      <c r="BR10" s="4"/>
      <c r="BS10" s="4"/>
      <c r="BT10" s="4"/>
      <c r="BU10" s="4"/>
      <c r="BV10" s="4"/>
      <c r="BW10" s="4"/>
      <c r="BX10" s="36"/>
      <c r="BY10" s="36"/>
      <c r="BZ10" s="36"/>
      <c r="CA10" s="36"/>
      <c r="CB10" s="36"/>
      <c r="CC10" s="36"/>
      <c r="CD10" s="36"/>
      <c r="CE10" s="4"/>
      <c r="CF10" s="4"/>
      <c r="CG10" s="4"/>
      <c r="CH10" s="4"/>
      <c r="CI10" s="4"/>
      <c r="CJ10" s="4"/>
      <c r="CK10" s="4"/>
      <c r="CL10" s="36"/>
      <c r="CM10" s="36"/>
      <c r="CN10" s="36"/>
      <c r="CO10" s="36"/>
      <c r="CP10" s="36"/>
      <c r="CQ10" s="36"/>
      <c r="CR10" s="36"/>
      <c r="CS10" s="4"/>
      <c r="CT10" s="4"/>
      <c r="CU10" s="4"/>
      <c r="CV10" s="4"/>
      <c r="CW10" s="4"/>
      <c r="CX10" s="4"/>
      <c r="CY10" s="4"/>
    </row>
    <row r="11" spans="1:103" x14ac:dyDescent="0.3">
      <c r="A11" s="66"/>
      <c r="B11" s="36" t="s">
        <v>44</v>
      </c>
      <c r="C11" s="32">
        <f t="shared" si="1"/>
        <v>4</v>
      </c>
      <c r="D11" s="32">
        <f t="shared" si="2"/>
        <v>16</v>
      </c>
      <c r="E11" s="41">
        <f t="shared" si="3"/>
        <v>20</v>
      </c>
      <c r="F11" s="45">
        <f t="shared" si="4"/>
        <v>0.2</v>
      </c>
      <c r="G11" s="45">
        <f t="shared" si="5"/>
        <v>0.8</v>
      </c>
      <c r="H11" s="32">
        <f t="shared" si="6"/>
        <v>19</v>
      </c>
      <c r="I11" s="32">
        <f t="shared" si="7"/>
        <v>1</v>
      </c>
      <c r="J11" s="46">
        <f t="shared" si="8"/>
        <v>20</v>
      </c>
      <c r="K11" s="45">
        <f t="shared" si="9"/>
        <v>0.95</v>
      </c>
      <c r="L11" s="45">
        <f t="shared" si="10"/>
        <v>0.05</v>
      </c>
      <c r="M11" s="32">
        <f t="shared" si="11"/>
        <v>20</v>
      </c>
      <c r="N11" s="32">
        <f t="shared" si="12"/>
        <v>0</v>
      </c>
      <c r="O11" s="32">
        <f t="shared" si="13"/>
        <v>0</v>
      </c>
      <c r="P11" s="46">
        <f t="shared" si="14"/>
        <v>20</v>
      </c>
      <c r="Q11" s="45">
        <f t="shared" si="15"/>
        <v>1</v>
      </c>
      <c r="R11" s="45">
        <f t="shared" si="16"/>
        <v>0</v>
      </c>
      <c r="S11" s="45">
        <f t="shared" si="17"/>
        <v>0</v>
      </c>
      <c r="T11" s="36">
        <v>4</v>
      </c>
      <c r="U11" s="36">
        <v>16</v>
      </c>
      <c r="V11" s="36">
        <v>19</v>
      </c>
      <c r="W11" s="36">
        <v>1</v>
      </c>
      <c r="X11" s="36">
        <v>20</v>
      </c>
      <c r="Y11" s="36">
        <v>0</v>
      </c>
      <c r="Z11" s="36">
        <v>0</v>
      </c>
      <c r="AA11" s="4"/>
      <c r="AB11" s="4"/>
      <c r="AC11" s="4"/>
      <c r="AD11" s="4"/>
      <c r="AE11" s="4"/>
      <c r="AF11" s="4"/>
      <c r="AG11" s="4"/>
      <c r="AH11" s="36"/>
      <c r="AI11" s="36"/>
      <c r="AJ11" s="36"/>
      <c r="AK11" s="36"/>
      <c r="AL11" s="36"/>
      <c r="AM11" s="36"/>
      <c r="AN11" s="36"/>
      <c r="AO11" s="4"/>
      <c r="AP11" s="4"/>
      <c r="AQ11" s="4"/>
      <c r="AR11" s="4"/>
      <c r="AS11" s="4"/>
      <c r="AT11" s="4"/>
      <c r="AU11" s="4"/>
      <c r="AV11" s="36"/>
      <c r="AW11" s="36"/>
      <c r="AX11" s="36"/>
      <c r="AY11" s="36"/>
      <c r="AZ11" s="36"/>
      <c r="BA11" s="36"/>
      <c r="BB11" s="36"/>
      <c r="BC11" s="4"/>
      <c r="BD11" s="4"/>
      <c r="BE11" s="4"/>
      <c r="BF11" s="4"/>
      <c r="BG11" s="4"/>
      <c r="BH11" s="4"/>
      <c r="BI11" s="4"/>
      <c r="BJ11" s="36"/>
      <c r="BK11" s="36"/>
      <c r="BL11" s="36"/>
      <c r="BM11" s="36"/>
      <c r="BN11" s="36"/>
      <c r="BO11" s="36"/>
      <c r="BP11" s="36"/>
      <c r="BQ11" s="4"/>
      <c r="BR11" s="4"/>
      <c r="BS11" s="4"/>
      <c r="BT11" s="4"/>
      <c r="BU11" s="4"/>
      <c r="BV11" s="4"/>
      <c r="BW11" s="4"/>
      <c r="BX11" s="36"/>
      <c r="BY11" s="36"/>
      <c r="BZ11" s="36"/>
      <c r="CA11" s="36"/>
      <c r="CB11" s="36"/>
      <c r="CC11" s="36"/>
      <c r="CD11" s="36"/>
      <c r="CE11" s="4"/>
      <c r="CF11" s="4"/>
      <c r="CG11" s="4"/>
      <c r="CH11" s="4"/>
      <c r="CI11" s="4"/>
      <c r="CJ11" s="4"/>
      <c r="CK11" s="4"/>
      <c r="CL11" s="36"/>
      <c r="CM11" s="36"/>
      <c r="CN11" s="36"/>
      <c r="CO11" s="36"/>
      <c r="CP11" s="36"/>
      <c r="CQ11" s="36"/>
      <c r="CR11" s="36"/>
      <c r="CS11" s="4"/>
      <c r="CT11" s="4"/>
      <c r="CU11" s="4"/>
      <c r="CV11" s="4"/>
      <c r="CW11" s="4"/>
      <c r="CX11" s="4"/>
      <c r="CY11" s="4"/>
    </row>
    <row r="12" spans="1:103" x14ac:dyDescent="0.3">
      <c r="A12" s="66"/>
      <c r="B12" s="36" t="s">
        <v>45</v>
      </c>
      <c r="C12" s="32">
        <f t="shared" si="1"/>
        <v>0</v>
      </c>
      <c r="D12" s="32">
        <f t="shared" si="2"/>
        <v>8</v>
      </c>
      <c r="E12" s="41">
        <f t="shared" si="3"/>
        <v>8</v>
      </c>
      <c r="F12" s="45">
        <f t="shared" si="4"/>
        <v>0</v>
      </c>
      <c r="G12" s="45">
        <f t="shared" si="5"/>
        <v>1</v>
      </c>
      <c r="H12" s="32">
        <f t="shared" si="6"/>
        <v>6</v>
      </c>
      <c r="I12" s="32">
        <f t="shared" si="7"/>
        <v>2</v>
      </c>
      <c r="J12" s="46">
        <f t="shared" si="8"/>
        <v>8</v>
      </c>
      <c r="K12" s="45">
        <f t="shared" si="9"/>
        <v>0.75</v>
      </c>
      <c r="L12" s="45">
        <f t="shared" si="10"/>
        <v>0.25</v>
      </c>
      <c r="M12" s="32">
        <f t="shared" si="11"/>
        <v>8</v>
      </c>
      <c r="N12" s="32">
        <f t="shared" si="12"/>
        <v>0</v>
      </c>
      <c r="O12" s="32">
        <f t="shared" si="13"/>
        <v>0</v>
      </c>
      <c r="P12" s="46">
        <f t="shared" si="14"/>
        <v>8</v>
      </c>
      <c r="Q12" s="45">
        <f t="shared" si="15"/>
        <v>1</v>
      </c>
      <c r="R12" s="45">
        <f t="shared" si="16"/>
        <v>0</v>
      </c>
      <c r="S12" s="45">
        <f t="shared" si="17"/>
        <v>0</v>
      </c>
      <c r="T12" s="36">
        <v>0</v>
      </c>
      <c r="U12" s="36">
        <v>8</v>
      </c>
      <c r="V12" s="36">
        <v>6</v>
      </c>
      <c r="W12" s="36">
        <v>2</v>
      </c>
      <c r="X12" s="36">
        <v>8</v>
      </c>
      <c r="Y12" s="36">
        <v>0</v>
      </c>
      <c r="Z12" s="36">
        <v>0</v>
      </c>
      <c r="AA12" s="4"/>
      <c r="AB12" s="4"/>
      <c r="AC12" s="4"/>
      <c r="AD12" s="4"/>
      <c r="AE12" s="4"/>
      <c r="AF12" s="4"/>
      <c r="AG12" s="4"/>
      <c r="AH12" s="36"/>
      <c r="AI12" s="36"/>
      <c r="AJ12" s="36"/>
      <c r="AK12" s="36"/>
      <c r="AL12" s="36"/>
      <c r="AM12" s="36"/>
      <c r="AN12" s="36"/>
      <c r="AO12" s="4"/>
      <c r="AP12" s="4"/>
      <c r="AQ12" s="4"/>
      <c r="AR12" s="4"/>
      <c r="AS12" s="4"/>
      <c r="AT12" s="4"/>
      <c r="AU12" s="4"/>
      <c r="AV12" s="36"/>
      <c r="AW12" s="36"/>
      <c r="AX12" s="36"/>
      <c r="AY12" s="36"/>
      <c r="AZ12" s="36"/>
      <c r="BA12" s="36"/>
      <c r="BB12" s="36"/>
      <c r="BC12" s="4"/>
      <c r="BD12" s="4"/>
      <c r="BE12" s="4"/>
      <c r="BF12" s="4"/>
      <c r="BG12" s="4"/>
      <c r="BH12" s="4"/>
      <c r="BI12" s="4"/>
      <c r="BJ12" s="36"/>
      <c r="BK12" s="36"/>
      <c r="BL12" s="36"/>
      <c r="BM12" s="36"/>
      <c r="BN12" s="36"/>
      <c r="BO12" s="36"/>
      <c r="BP12" s="36"/>
      <c r="BQ12" s="4"/>
      <c r="BR12" s="4"/>
      <c r="BS12" s="4"/>
      <c r="BT12" s="4"/>
      <c r="BU12" s="4"/>
      <c r="BV12" s="4"/>
      <c r="BW12" s="4"/>
      <c r="BX12" s="36"/>
      <c r="BY12" s="36"/>
      <c r="BZ12" s="36"/>
      <c r="CA12" s="36"/>
      <c r="CB12" s="36"/>
      <c r="CC12" s="36"/>
      <c r="CD12" s="36"/>
      <c r="CE12" s="4"/>
      <c r="CF12" s="4"/>
      <c r="CG12" s="4"/>
      <c r="CH12" s="4"/>
      <c r="CI12" s="4"/>
      <c r="CJ12" s="4"/>
      <c r="CK12" s="4"/>
      <c r="CL12" s="36"/>
      <c r="CM12" s="36"/>
      <c r="CN12" s="36"/>
      <c r="CO12" s="36"/>
      <c r="CP12" s="36"/>
      <c r="CQ12" s="36"/>
      <c r="CR12" s="36"/>
      <c r="CS12" s="4"/>
      <c r="CT12" s="4"/>
      <c r="CU12" s="4"/>
      <c r="CV12" s="4"/>
      <c r="CW12" s="4"/>
      <c r="CX12" s="4"/>
      <c r="CY12" s="4"/>
    </row>
    <row r="13" spans="1:103" x14ac:dyDescent="0.3">
      <c r="A13" s="66" t="s">
        <v>9</v>
      </c>
      <c r="B13" s="36" t="s">
        <v>34</v>
      </c>
      <c r="C13" s="32">
        <f t="shared" si="1"/>
        <v>8</v>
      </c>
      <c r="D13" s="32">
        <f t="shared" si="2"/>
        <v>14</v>
      </c>
      <c r="E13" s="41">
        <f t="shared" si="3"/>
        <v>22</v>
      </c>
      <c r="F13" s="45">
        <f t="shared" si="4"/>
        <v>0.36363636363636365</v>
      </c>
      <c r="G13" s="45">
        <f t="shared" si="5"/>
        <v>0.63636363636363635</v>
      </c>
      <c r="H13" s="32">
        <f t="shared" si="6"/>
        <v>18</v>
      </c>
      <c r="I13" s="32">
        <f t="shared" si="7"/>
        <v>4</v>
      </c>
      <c r="J13" s="46">
        <f t="shared" si="8"/>
        <v>22</v>
      </c>
      <c r="K13" s="45">
        <f t="shared" si="9"/>
        <v>0.81818181818181823</v>
      </c>
      <c r="L13" s="45">
        <f t="shared" si="10"/>
        <v>0.18181818181818182</v>
      </c>
      <c r="M13" s="32">
        <f t="shared" si="11"/>
        <v>21</v>
      </c>
      <c r="N13" s="32">
        <f t="shared" si="12"/>
        <v>0</v>
      </c>
      <c r="O13" s="32">
        <f t="shared" si="13"/>
        <v>0</v>
      </c>
      <c r="P13" s="46">
        <f t="shared" si="14"/>
        <v>21</v>
      </c>
      <c r="Q13" s="45">
        <f t="shared" si="15"/>
        <v>1</v>
      </c>
      <c r="R13" s="45">
        <f t="shared" si="16"/>
        <v>0</v>
      </c>
      <c r="S13" s="45">
        <f t="shared" si="17"/>
        <v>0</v>
      </c>
      <c r="T13" s="36">
        <v>8</v>
      </c>
      <c r="U13" s="36">
        <v>14</v>
      </c>
      <c r="V13" s="36">
        <v>18</v>
      </c>
      <c r="W13" s="36">
        <v>4</v>
      </c>
      <c r="X13" s="36">
        <v>21</v>
      </c>
      <c r="Y13" s="36">
        <v>0</v>
      </c>
      <c r="Z13" s="36">
        <v>0</v>
      </c>
      <c r="AA13" s="4"/>
      <c r="AB13" s="4"/>
      <c r="AC13" s="4"/>
      <c r="AD13" s="4"/>
      <c r="AE13" s="4"/>
      <c r="AF13" s="4"/>
      <c r="AG13" s="4"/>
      <c r="AH13" s="36"/>
      <c r="AI13" s="36"/>
      <c r="AJ13" s="36"/>
      <c r="AK13" s="36"/>
      <c r="AL13" s="36"/>
      <c r="AM13" s="36"/>
      <c r="AN13" s="36"/>
      <c r="AO13" s="4"/>
      <c r="AP13" s="4"/>
      <c r="AQ13" s="4"/>
      <c r="AR13" s="4"/>
      <c r="AS13" s="4"/>
      <c r="AT13" s="4"/>
      <c r="AU13" s="4"/>
      <c r="AV13" s="36"/>
      <c r="AW13" s="36"/>
      <c r="AX13" s="36"/>
      <c r="AY13" s="36"/>
      <c r="AZ13" s="36"/>
      <c r="BA13" s="36"/>
      <c r="BB13" s="36"/>
      <c r="BC13" s="4"/>
      <c r="BD13" s="4"/>
      <c r="BE13" s="4"/>
      <c r="BF13" s="4"/>
      <c r="BG13" s="4"/>
      <c r="BH13" s="4"/>
      <c r="BI13" s="4"/>
      <c r="BJ13" s="36"/>
      <c r="BK13" s="36"/>
      <c r="BL13" s="36"/>
      <c r="BM13" s="36"/>
      <c r="BN13" s="36"/>
      <c r="BO13" s="36"/>
      <c r="BP13" s="36"/>
      <c r="BQ13" s="4"/>
      <c r="BR13" s="4"/>
      <c r="BS13" s="4"/>
      <c r="BT13" s="4"/>
      <c r="BU13" s="4"/>
      <c r="BV13" s="4"/>
      <c r="BW13" s="4"/>
      <c r="BX13" s="36"/>
      <c r="BY13" s="36"/>
      <c r="BZ13" s="36"/>
      <c r="CA13" s="36"/>
      <c r="CB13" s="36"/>
      <c r="CC13" s="36"/>
      <c r="CD13" s="36"/>
      <c r="CE13" s="4"/>
      <c r="CF13" s="4"/>
      <c r="CG13" s="4"/>
      <c r="CH13" s="4"/>
      <c r="CI13" s="4"/>
      <c r="CJ13" s="4"/>
      <c r="CK13" s="4"/>
      <c r="CL13" s="36"/>
      <c r="CM13" s="36"/>
      <c r="CN13" s="36"/>
      <c r="CO13" s="36"/>
      <c r="CP13" s="36"/>
      <c r="CQ13" s="36"/>
      <c r="CR13" s="36"/>
      <c r="CS13" s="4"/>
      <c r="CT13" s="4"/>
      <c r="CU13" s="4"/>
      <c r="CV13" s="4"/>
      <c r="CW13" s="4"/>
      <c r="CX13" s="4"/>
      <c r="CY13" s="4"/>
    </row>
    <row r="14" spans="1:103" x14ac:dyDescent="0.3">
      <c r="A14" s="66"/>
      <c r="B14" s="36" t="s">
        <v>213</v>
      </c>
      <c r="C14" s="32">
        <f t="shared" si="1"/>
        <v>1</v>
      </c>
      <c r="D14" s="32">
        <f t="shared" si="2"/>
        <v>4</v>
      </c>
      <c r="E14" s="41">
        <f t="shared" si="3"/>
        <v>5</v>
      </c>
      <c r="F14" s="45">
        <f t="shared" si="4"/>
        <v>0.2</v>
      </c>
      <c r="G14" s="45">
        <f t="shared" si="5"/>
        <v>0.8</v>
      </c>
      <c r="H14" s="32">
        <f t="shared" si="6"/>
        <v>4</v>
      </c>
      <c r="I14" s="32">
        <f t="shared" si="7"/>
        <v>1</v>
      </c>
      <c r="J14" s="46">
        <f t="shared" si="8"/>
        <v>5</v>
      </c>
      <c r="K14" s="45">
        <f t="shared" si="9"/>
        <v>0.8</v>
      </c>
      <c r="L14" s="45">
        <f t="shared" si="10"/>
        <v>0.2</v>
      </c>
      <c r="M14" s="32">
        <f t="shared" si="11"/>
        <v>4</v>
      </c>
      <c r="N14" s="32">
        <f t="shared" si="12"/>
        <v>0</v>
      </c>
      <c r="O14" s="32">
        <f t="shared" si="13"/>
        <v>1</v>
      </c>
      <c r="P14" s="46">
        <f t="shared" si="14"/>
        <v>5</v>
      </c>
      <c r="Q14" s="45">
        <f t="shared" si="15"/>
        <v>0.8</v>
      </c>
      <c r="R14" s="45">
        <f t="shared" si="16"/>
        <v>0</v>
      </c>
      <c r="S14" s="45">
        <f t="shared" si="17"/>
        <v>0.2</v>
      </c>
      <c r="T14" s="36">
        <v>1</v>
      </c>
      <c r="U14" s="36">
        <v>4</v>
      </c>
      <c r="V14" s="36">
        <v>4</v>
      </c>
      <c r="W14" s="36">
        <v>1</v>
      </c>
      <c r="X14" s="36">
        <v>4</v>
      </c>
      <c r="Y14" s="36">
        <v>0</v>
      </c>
      <c r="Z14" s="36">
        <v>1</v>
      </c>
      <c r="AA14" s="4"/>
      <c r="AB14" s="4"/>
      <c r="AC14" s="4"/>
      <c r="AD14" s="4"/>
      <c r="AE14" s="4"/>
      <c r="AF14" s="4"/>
      <c r="AG14" s="4"/>
      <c r="AH14" s="36"/>
      <c r="AI14" s="36"/>
      <c r="AJ14" s="36"/>
      <c r="AK14" s="36"/>
      <c r="AL14" s="36"/>
      <c r="AM14" s="36"/>
      <c r="AN14" s="36"/>
      <c r="AO14" s="4"/>
      <c r="AP14" s="4"/>
      <c r="AQ14" s="4"/>
      <c r="AR14" s="4"/>
      <c r="AS14" s="4"/>
      <c r="AT14" s="4"/>
      <c r="AU14" s="4"/>
      <c r="AV14" s="36"/>
      <c r="AW14" s="36"/>
      <c r="AX14" s="36"/>
      <c r="AY14" s="36"/>
      <c r="AZ14" s="36"/>
      <c r="BA14" s="36"/>
      <c r="BB14" s="36"/>
      <c r="BC14" s="4"/>
      <c r="BD14" s="4"/>
      <c r="BE14" s="4"/>
      <c r="BF14" s="4"/>
      <c r="BG14" s="4"/>
      <c r="BH14" s="4"/>
      <c r="BI14" s="4"/>
      <c r="BJ14" s="36"/>
      <c r="BK14" s="36"/>
      <c r="BL14" s="36"/>
      <c r="BM14" s="36"/>
      <c r="BN14" s="36"/>
      <c r="BO14" s="36"/>
      <c r="BP14" s="36"/>
      <c r="BQ14" s="4"/>
      <c r="BR14" s="4"/>
      <c r="BS14" s="4"/>
      <c r="BT14" s="4"/>
      <c r="BU14" s="4"/>
      <c r="BV14" s="4"/>
      <c r="BW14" s="4"/>
      <c r="BX14" s="36"/>
      <c r="BY14" s="36"/>
      <c r="BZ14" s="36"/>
      <c r="CA14" s="36"/>
      <c r="CB14" s="36"/>
      <c r="CC14" s="36"/>
      <c r="CD14" s="36"/>
      <c r="CE14" s="4"/>
      <c r="CF14" s="4"/>
      <c r="CG14" s="4"/>
      <c r="CH14" s="4"/>
      <c r="CI14" s="4"/>
      <c r="CJ14" s="4"/>
      <c r="CK14" s="4"/>
      <c r="CL14" s="36"/>
      <c r="CM14" s="36"/>
      <c r="CN14" s="36"/>
      <c r="CO14" s="36"/>
      <c r="CP14" s="36"/>
      <c r="CQ14" s="36"/>
      <c r="CR14" s="36"/>
      <c r="CS14" s="4"/>
      <c r="CT14" s="4"/>
      <c r="CU14" s="4"/>
      <c r="CV14" s="4"/>
      <c r="CW14" s="4"/>
      <c r="CX14" s="4"/>
      <c r="CY14" s="4"/>
    </row>
    <row r="15" spans="1:103" x14ac:dyDescent="0.3">
      <c r="A15" s="66"/>
      <c r="B15" s="36" t="s">
        <v>214</v>
      </c>
      <c r="C15" s="32">
        <f t="shared" si="1"/>
        <v>6</v>
      </c>
      <c r="D15" s="32">
        <f t="shared" si="2"/>
        <v>12</v>
      </c>
      <c r="E15" s="41">
        <f t="shared" si="3"/>
        <v>18</v>
      </c>
      <c r="F15" s="45">
        <f t="shared" si="4"/>
        <v>0.33333333333333331</v>
      </c>
      <c r="G15" s="45">
        <f t="shared" si="5"/>
        <v>0.66666666666666663</v>
      </c>
      <c r="H15" s="32">
        <f t="shared" si="6"/>
        <v>17</v>
      </c>
      <c r="I15" s="32">
        <f t="shared" si="7"/>
        <v>1</v>
      </c>
      <c r="J15" s="46">
        <f t="shared" si="8"/>
        <v>18</v>
      </c>
      <c r="K15" s="45">
        <f t="shared" si="9"/>
        <v>0.94444444444444442</v>
      </c>
      <c r="L15" s="45">
        <f t="shared" si="10"/>
        <v>5.5555555555555552E-2</v>
      </c>
      <c r="M15" s="32">
        <f t="shared" si="11"/>
        <v>15</v>
      </c>
      <c r="N15" s="32">
        <f t="shared" si="12"/>
        <v>1</v>
      </c>
      <c r="O15" s="32">
        <f t="shared" si="13"/>
        <v>2</v>
      </c>
      <c r="P15" s="46">
        <f t="shared" si="14"/>
        <v>18</v>
      </c>
      <c r="Q15" s="45">
        <f t="shared" si="15"/>
        <v>0.83333333333333337</v>
      </c>
      <c r="R15" s="45">
        <f t="shared" si="16"/>
        <v>5.5555555555555552E-2</v>
      </c>
      <c r="S15" s="45">
        <f t="shared" si="17"/>
        <v>0.1111111111111111</v>
      </c>
      <c r="T15" s="36">
        <v>6</v>
      </c>
      <c r="U15" s="36">
        <v>12</v>
      </c>
      <c r="V15" s="36">
        <v>17</v>
      </c>
      <c r="W15" s="36">
        <v>1</v>
      </c>
      <c r="X15" s="36">
        <v>15</v>
      </c>
      <c r="Y15" s="36">
        <v>1</v>
      </c>
      <c r="Z15" s="36">
        <v>2</v>
      </c>
      <c r="AA15" s="4"/>
      <c r="AB15" s="4"/>
      <c r="AC15" s="4"/>
      <c r="AD15" s="4"/>
      <c r="AE15" s="4"/>
      <c r="AF15" s="4"/>
      <c r="AG15" s="4"/>
      <c r="AH15" s="36"/>
      <c r="AI15" s="36"/>
      <c r="AJ15" s="36"/>
      <c r="AK15" s="36"/>
      <c r="AL15" s="36"/>
      <c r="AM15" s="36"/>
      <c r="AN15" s="36"/>
      <c r="AO15" s="4"/>
      <c r="AP15" s="4"/>
      <c r="AQ15" s="4"/>
      <c r="AR15" s="4"/>
      <c r="AS15" s="4"/>
      <c r="AT15" s="4"/>
      <c r="AU15" s="4"/>
      <c r="AV15" s="36"/>
      <c r="AW15" s="36"/>
      <c r="AX15" s="36"/>
      <c r="AY15" s="36"/>
      <c r="AZ15" s="36"/>
      <c r="BA15" s="36"/>
      <c r="BB15" s="36"/>
      <c r="BC15" s="4"/>
      <c r="BD15" s="4"/>
      <c r="BE15" s="4"/>
      <c r="BF15" s="4"/>
      <c r="BG15" s="4"/>
      <c r="BH15" s="4"/>
      <c r="BI15" s="4"/>
      <c r="BJ15" s="36"/>
      <c r="BK15" s="36"/>
      <c r="BL15" s="36"/>
      <c r="BM15" s="36"/>
      <c r="BN15" s="36"/>
      <c r="BO15" s="36"/>
      <c r="BP15" s="36"/>
      <c r="BQ15" s="4"/>
      <c r="BR15" s="4"/>
      <c r="BS15" s="4"/>
      <c r="BT15" s="4"/>
      <c r="BU15" s="4"/>
      <c r="BV15" s="4"/>
      <c r="BW15" s="4"/>
      <c r="BX15" s="36"/>
      <c r="BY15" s="36"/>
      <c r="BZ15" s="36"/>
      <c r="CA15" s="36"/>
      <c r="CB15" s="36"/>
      <c r="CC15" s="36"/>
      <c r="CD15" s="36"/>
      <c r="CE15" s="4"/>
      <c r="CF15" s="4"/>
      <c r="CG15" s="4"/>
      <c r="CH15" s="4"/>
      <c r="CI15" s="4"/>
      <c r="CJ15" s="4"/>
      <c r="CK15" s="4"/>
      <c r="CL15" s="36"/>
      <c r="CM15" s="36"/>
      <c r="CN15" s="36"/>
      <c r="CO15" s="36"/>
      <c r="CP15" s="36"/>
      <c r="CQ15" s="36"/>
      <c r="CR15" s="36"/>
      <c r="CS15" s="4"/>
      <c r="CT15" s="4"/>
      <c r="CU15" s="4"/>
      <c r="CV15" s="4"/>
      <c r="CW15" s="4"/>
      <c r="CX15" s="4"/>
      <c r="CY15" s="4"/>
    </row>
    <row r="16" spans="1:103" x14ac:dyDescent="0.3">
      <c r="A16" s="66"/>
      <c r="B16" s="36" t="s">
        <v>35</v>
      </c>
      <c r="C16" s="32">
        <f t="shared" si="1"/>
        <v>0</v>
      </c>
      <c r="D16" s="32">
        <f t="shared" si="2"/>
        <v>10</v>
      </c>
      <c r="E16" s="41">
        <f t="shared" si="3"/>
        <v>10</v>
      </c>
      <c r="F16" s="45">
        <f t="shared" si="4"/>
        <v>0</v>
      </c>
      <c r="G16" s="45">
        <f t="shared" si="5"/>
        <v>1</v>
      </c>
      <c r="H16" s="32">
        <f t="shared" si="6"/>
        <v>10</v>
      </c>
      <c r="I16" s="32">
        <f t="shared" si="7"/>
        <v>0</v>
      </c>
      <c r="J16" s="46">
        <f t="shared" si="8"/>
        <v>10</v>
      </c>
      <c r="K16" s="45">
        <f t="shared" si="9"/>
        <v>1</v>
      </c>
      <c r="L16" s="45">
        <f t="shared" si="10"/>
        <v>0</v>
      </c>
      <c r="M16" s="32">
        <f t="shared" si="11"/>
        <v>10</v>
      </c>
      <c r="N16" s="32">
        <f t="shared" si="12"/>
        <v>0</v>
      </c>
      <c r="O16" s="32">
        <f t="shared" si="13"/>
        <v>0</v>
      </c>
      <c r="P16" s="46">
        <f t="shared" si="14"/>
        <v>10</v>
      </c>
      <c r="Q16" s="45">
        <f t="shared" si="15"/>
        <v>1</v>
      </c>
      <c r="R16" s="45">
        <f t="shared" si="16"/>
        <v>0</v>
      </c>
      <c r="S16" s="45">
        <f t="shared" si="17"/>
        <v>0</v>
      </c>
      <c r="T16" s="36">
        <v>0</v>
      </c>
      <c r="U16" s="36">
        <v>10</v>
      </c>
      <c r="V16" s="36">
        <v>10</v>
      </c>
      <c r="W16" s="36">
        <v>0</v>
      </c>
      <c r="X16" s="36">
        <v>10</v>
      </c>
      <c r="Y16" s="36">
        <v>0</v>
      </c>
      <c r="Z16" s="36">
        <v>0</v>
      </c>
      <c r="AA16" s="4"/>
      <c r="AB16" s="4"/>
      <c r="AC16" s="4"/>
      <c r="AD16" s="4"/>
      <c r="AE16" s="4"/>
      <c r="AF16" s="4"/>
      <c r="AG16" s="4"/>
      <c r="AH16" s="36"/>
      <c r="AI16" s="36"/>
      <c r="AJ16" s="36"/>
      <c r="AK16" s="36"/>
      <c r="AL16" s="36"/>
      <c r="AM16" s="36"/>
      <c r="AN16" s="36"/>
      <c r="AO16" s="4"/>
      <c r="AP16" s="4"/>
      <c r="AQ16" s="4"/>
      <c r="AR16" s="4"/>
      <c r="AS16" s="4"/>
      <c r="AT16" s="4"/>
      <c r="AU16" s="4"/>
      <c r="AV16" s="36"/>
      <c r="AW16" s="36"/>
      <c r="AX16" s="36"/>
      <c r="AY16" s="36"/>
      <c r="AZ16" s="36"/>
      <c r="BA16" s="36"/>
      <c r="BB16" s="36"/>
      <c r="BC16" s="4"/>
      <c r="BD16" s="4"/>
      <c r="BE16" s="4"/>
      <c r="BF16" s="4"/>
      <c r="BG16" s="4"/>
      <c r="BH16" s="4"/>
      <c r="BI16" s="4"/>
      <c r="BJ16" s="36"/>
      <c r="BK16" s="36"/>
      <c r="BL16" s="36"/>
      <c r="BM16" s="36"/>
      <c r="BN16" s="36"/>
      <c r="BO16" s="36"/>
      <c r="BP16" s="36"/>
      <c r="BQ16" s="4"/>
      <c r="BR16" s="4"/>
      <c r="BS16" s="4"/>
      <c r="BT16" s="4"/>
      <c r="BU16" s="4"/>
      <c r="BV16" s="4"/>
      <c r="BW16" s="4"/>
      <c r="BX16" s="36"/>
      <c r="BY16" s="36"/>
      <c r="BZ16" s="36"/>
      <c r="CA16" s="36"/>
      <c r="CB16" s="36"/>
      <c r="CC16" s="36"/>
      <c r="CD16" s="36"/>
      <c r="CE16" s="4"/>
      <c r="CF16" s="4"/>
      <c r="CG16" s="4"/>
      <c r="CH16" s="4"/>
      <c r="CI16" s="4"/>
      <c r="CJ16" s="4"/>
      <c r="CK16" s="4"/>
      <c r="CL16" s="36"/>
      <c r="CM16" s="36"/>
      <c r="CN16" s="36"/>
      <c r="CO16" s="36"/>
      <c r="CP16" s="36"/>
      <c r="CQ16" s="36"/>
      <c r="CR16" s="36"/>
      <c r="CS16" s="4"/>
      <c r="CT16" s="4"/>
      <c r="CU16" s="4"/>
      <c r="CV16" s="4"/>
      <c r="CW16" s="4"/>
      <c r="CX16" s="4"/>
      <c r="CY16" s="4"/>
    </row>
    <row r="17" spans="1:103" ht="16.649999999999999" customHeight="1" x14ac:dyDescent="0.3">
      <c r="A17" s="36" t="s">
        <v>11</v>
      </c>
      <c r="B17" s="36" t="s">
        <v>30</v>
      </c>
      <c r="C17" s="32">
        <f t="shared" si="1"/>
        <v>4</v>
      </c>
      <c r="D17" s="32">
        <f t="shared" si="2"/>
        <v>18</v>
      </c>
      <c r="E17" s="41">
        <f t="shared" si="3"/>
        <v>22</v>
      </c>
      <c r="F17" s="45">
        <f t="shared" si="4"/>
        <v>0.18181818181818182</v>
      </c>
      <c r="G17" s="45">
        <f t="shared" si="5"/>
        <v>0.81818181818181823</v>
      </c>
      <c r="H17" s="32">
        <f t="shared" si="6"/>
        <v>21</v>
      </c>
      <c r="I17" s="32">
        <f t="shared" si="7"/>
        <v>1</v>
      </c>
      <c r="J17" s="46">
        <f t="shared" si="8"/>
        <v>22</v>
      </c>
      <c r="K17" s="45">
        <f t="shared" si="9"/>
        <v>0.95454545454545459</v>
      </c>
      <c r="L17" s="45">
        <f t="shared" si="10"/>
        <v>4.5454545454545456E-2</v>
      </c>
      <c r="M17" s="32">
        <f t="shared" si="11"/>
        <v>19</v>
      </c>
      <c r="N17" s="32">
        <f t="shared" si="12"/>
        <v>3</v>
      </c>
      <c r="O17" s="32">
        <f t="shared" si="13"/>
        <v>0</v>
      </c>
      <c r="P17" s="46">
        <f t="shared" si="14"/>
        <v>22</v>
      </c>
      <c r="Q17" s="45">
        <f t="shared" si="15"/>
        <v>0.86363636363636365</v>
      </c>
      <c r="R17" s="45">
        <f t="shared" si="16"/>
        <v>0.13636363636363635</v>
      </c>
      <c r="S17" s="45">
        <f t="shared" si="17"/>
        <v>0</v>
      </c>
      <c r="T17" s="36">
        <v>4</v>
      </c>
      <c r="U17" s="36">
        <v>18</v>
      </c>
      <c r="V17" s="36">
        <v>21</v>
      </c>
      <c r="W17" s="36">
        <v>1</v>
      </c>
      <c r="X17" s="36">
        <v>19</v>
      </c>
      <c r="Y17" s="36">
        <v>3</v>
      </c>
      <c r="Z17" s="36">
        <v>0</v>
      </c>
      <c r="AA17" s="4"/>
      <c r="AB17" s="4"/>
      <c r="AC17" s="4"/>
      <c r="AD17" s="4"/>
      <c r="AE17" s="4"/>
      <c r="AF17" s="4"/>
      <c r="AG17" s="4"/>
      <c r="AH17" s="36"/>
      <c r="AI17" s="36"/>
      <c r="AJ17" s="36"/>
      <c r="AK17" s="36"/>
      <c r="AL17" s="36"/>
      <c r="AM17" s="36"/>
      <c r="AN17" s="36"/>
      <c r="AO17" s="4"/>
      <c r="AP17" s="4"/>
      <c r="AQ17" s="4"/>
      <c r="AR17" s="4"/>
      <c r="AS17" s="4"/>
      <c r="AT17" s="4"/>
      <c r="AU17" s="4"/>
      <c r="AV17" s="36"/>
      <c r="AW17" s="36"/>
      <c r="AX17" s="36"/>
      <c r="AY17" s="36"/>
      <c r="AZ17" s="36"/>
      <c r="BA17" s="36"/>
      <c r="BB17" s="36"/>
      <c r="BC17" s="4"/>
      <c r="BD17" s="4"/>
      <c r="BE17" s="4"/>
      <c r="BF17" s="4"/>
      <c r="BG17" s="4"/>
      <c r="BH17" s="4"/>
      <c r="BI17" s="4"/>
      <c r="BJ17" s="36"/>
      <c r="BK17" s="36"/>
      <c r="BL17" s="36"/>
      <c r="BM17" s="36"/>
      <c r="BN17" s="36"/>
      <c r="BO17" s="36"/>
      <c r="BP17" s="36"/>
      <c r="BQ17" s="4"/>
      <c r="BR17" s="4"/>
      <c r="BS17" s="4"/>
      <c r="BT17" s="4"/>
      <c r="BU17" s="4"/>
      <c r="BV17" s="4"/>
      <c r="BW17" s="4"/>
      <c r="BX17" s="36"/>
      <c r="BY17" s="36"/>
      <c r="BZ17" s="36"/>
      <c r="CA17" s="36"/>
      <c r="CB17" s="36"/>
      <c r="CC17" s="36"/>
      <c r="CD17" s="36"/>
      <c r="CE17" s="4"/>
      <c r="CF17" s="4"/>
      <c r="CG17" s="4"/>
      <c r="CH17" s="4"/>
      <c r="CI17" s="4"/>
      <c r="CJ17" s="4"/>
      <c r="CK17" s="4"/>
      <c r="CL17" s="36"/>
      <c r="CM17" s="36"/>
      <c r="CN17" s="36"/>
      <c r="CO17" s="36"/>
      <c r="CP17" s="36"/>
      <c r="CQ17" s="36"/>
      <c r="CR17" s="36"/>
      <c r="CS17" s="4"/>
      <c r="CT17" s="4"/>
      <c r="CU17" s="4"/>
      <c r="CV17" s="4"/>
      <c r="CW17" s="4"/>
      <c r="CX17" s="4"/>
      <c r="CY17" s="4"/>
    </row>
    <row r="18" spans="1:103" x14ac:dyDescent="0.3">
      <c r="A18" s="36" t="s">
        <v>13</v>
      </c>
      <c r="B18" s="36" t="s">
        <v>33</v>
      </c>
      <c r="C18" s="32">
        <f t="shared" si="1"/>
        <v>1</v>
      </c>
      <c r="D18" s="32">
        <f t="shared" si="2"/>
        <v>20</v>
      </c>
      <c r="E18" s="41">
        <f t="shared" si="3"/>
        <v>21</v>
      </c>
      <c r="F18" s="45">
        <f t="shared" si="4"/>
        <v>4.7619047619047616E-2</v>
      </c>
      <c r="G18" s="45">
        <f t="shared" si="5"/>
        <v>0.95238095238095233</v>
      </c>
      <c r="H18" s="32">
        <f t="shared" si="6"/>
        <v>16</v>
      </c>
      <c r="I18" s="32">
        <f t="shared" si="7"/>
        <v>5</v>
      </c>
      <c r="J18" s="46">
        <f t="shared" si="8"/>
        <v>21</v>
      </c>
      <c r="K18" s="45">
        <f t="shared" si="9"/>
        <v>0.76190476190476186</v>
      </c>
      <c r="L18" s="45">
        <f t="shared" si="10"/>
        <v>0.23809523809523808</v>
      </c>
      <c r="M18" s="32">
        <f t="shared" si="11"/>
        <v>20</v>
      </c>
      <c r="N18" s="32">
        <f t="shared" si="12"/>
        <v>1</v>
      </c>
      <c r="O18" s="32">
        <f t="shared" si="13"/>
        <v>0</v>
      </c>
      <c r="P18" s="46">
        <f t="shared" si="14"/>
        <v>21</v>
      </c>
      <c r="Q18" s="45">
        <f t="shared" si="15"/>
        <v>0.95238095238095233</v>
      </c>
      <c r="R18" s="45">
        <f t="shared" si="16"/>
        <v>4.7619047619047616E-2</v>
      </c>
      <c r="S18" s="45">
        <f t="shared" si="17"/>
        <v>0</v>
      </c>
      <c r="T18" s="36">
        <v>1</v>
      </c>
      <c r="U18" s="36">
        <v>20</v>
      </c>
      <c r="V18" s="36">
        <v>16</v>
      </c>
      <c r="W18" s="36">
        <v>5</v>
      </c>
      <c r="X18" s="36">
        <v>20</v>
      </c>
      <c r="Y18" s="36">
        <v>1</v>
      </c>
      <c r="Z18" s="36">
        <v>0</v>
      </c>
      <c r="AA18" s="4"/>
      <c r="AB18" s="4"/>
      <c r="AC18" s="4"/>
      <c r="AD18" s="4"/>
      <c r="AE18" s="4"/>
      <c r="AF18" s="4"/>
      <c r="AG18" s="4"/>
      <c r="AH18" s="36"/>
      <c r="AI18" s="36"/>
      <c r="AJ18" s="36"/>
      <c r="AK18" s="36"/>
      <c r="AL18" s="36"/>
      <c r="AM18" s="36"/>
      <c r="AN18" s="36"/>
      <c r="AO18" s="4"/>
      <c r="AP18" s="4"/>
      <c r="AQ18" s="4"/>
      <c r="AR18" s="4"/>
      <c r="AS18" s="4"/>
      <c r="AT18" s="4"/>
      <c r="AU18" s="4"/>
      <c r="AV18" s="36"/>
      <c r="AW18" s="36"/>
      <c r="AX18" s="36"/>
      <c r="AY18" s="36"/>
      <c r="AZ18" s="36"/>
      <c r="BA18" s="36"/>
      <c r="BB18" s="36"/>
      <c r="BC18" s="4"/>
      <c r="BD18" s="4"/>
      <c r="BE18" s="4"/>
      <c r="BF18" s="4"/>
      <c r="BG18" s="4"/>
      <c r="BH18" s="4"/>
      <c r="BI18" s="4"/>
      <c r="BJ18" s="36"/>
      <c r="BK18" s="36"/>
      <c r="BL18" s="36"/>
      <c r="BM18" s="36"/>
      <c r="BN18" s="36"/>
      <c r="BO18" s="36"/>
      <c r="BP18" s="36"/>
      <c r="BQ18" s="4"/>
      <c r="BR18" s="4"/>
      <c r="BS18" s="4"/>
      <c r="BT18" s="4"/>
      <c r="BU18" s="4"/>
      <c r="BV18" s="4"/>
      <c r="BW18" s="4"/>
      <c r="BX18" s="36"/>
      <c r="BY18" s="36"/>
      <c r="BZ18" s="36"/>
      <c r="CA18" s="36"/>
      <c r="CB18" s="36"/>
      <c r="CC18" s="36"/>
      <c r="CD18" s="36"/>
      <c r="CE18" s="4"/>
      <c r="CF18" s="4"/>
      <c r="CG18" s="4"/>
      <c r="CH18" s="4"/>
      <c r="CI18" s="4"/>
      <c r="CJ18" s="4"/>
      <c r="CK18" s="4"/>
      <c r="CL18" s="36"/>
      <c r="CM18" s="36"/>
      <c r="CN18" s="36"/>
      <c r="CO18" s="36"/>
      <c r="CP18" s="36"/>
      <c r="CQ18" s="36"/>
      <c r="CR18" s="36"/>
      <c r="CS18" s="4"/>
      <c r="CT18" s="4"/>
      <c r="CU18" s="4"/>
      <c r="CV18" s="4"/>
      <c r="CW18" s="4"/>
      <c r="CX18" s="4"/>
      <c r="CY18" s="4"/>
    </row>
    <row r="19" spans="1:103" x14ac:dyDescent="0.3">
      <c r="A19" s="66" t="s">
        <v>15</v>
      </c>
      <c r="B19" s="36" t="s">
        <v>216</v>
      </c>
      <c r="C19" s="32">
        <f t="shared" si="1"/>
        <v>4</v>
      </c>
      <c r="D19" s="32">
        <f t="shared" si="2"/>
        <v>5</v>
      </c>
      <c r="E19" s="41">
        <f t="shared" si="3"/>
        <v>9</v>
      </c>
      <c r="F19" s="45">
        <f t="shared" si="4"/>
        <v>0.44444444444444442</v>
      </c>
      <c r="G19" s="45">
        <f t="shared" si="5"/>
        <v>0.55555555555555558</v>
      </c>
      <c r="H19" s="32">
        <f t="shared" si="6"/>
        <v>9</v>
      </c>
      <c r="I19" s="32">
        <f t="shared" si="7"/>
        <v>0</v>
      </c>
      <c r="J19" s="46">
        <f t="shared" si="8"/>
        <v>9</v>
      </c>
      <c r="K19" s="45">
        <f t="shared" si="9"/>
        <v>1</v>
      </c>
      <c r="L19" s="45">
        <f t="shared" si="10"/>
        <v>0</v>
      </c>
      <c r="M19" s="32">
        <f t="shared" si="11"/>
        <v>7</v>
      </c>
      <c r="N19" s="32">
        <f t="shared" si="12"/>
        <v>1</v>
      </c>
      <c r="O19" s="32">
        <f t="shared" si="13"/>
        <v>0</v>
      </c>
      <c r="P19" s="46">
        <f t="shared" si="14"/>
        <v>8</v>
      </c>
      <c r="Q19" s="45">
        <f t="shared" si="15"/>
        <v>0.875</v>
      </c>
      <c r="R19" s="45">
        <f t="shared" si="16"/>
        <v>0.125</v>
      </c>
      <c r="S19" s="45">
        <f t="shared" si="17"/>
        <v>0</v>
      </c>
      <c r="T19" s="36">
        <v>4</v>
      </c>
      <c r="U19" s="36">
        <v>5</v>
      </c>
      <c r="V19" s="36">
        <v>9</v>
      </c>
      <c r="W19" s="36">
        <v>0</v>
      </c>
      <c r="X19" s="36">
        <v>7</v>
      </c>
      <c r="Y19" s="36">
        <v>1</v>
      </c>
      <c r="Z19" s="36">
        <v>0</v>
      </c>
      <c r="AA19" s="4"/>
      <c r="AB19" s="4"/>
      <c r="AC19" s="4"/>
      <c r="AD19" s="4"/>
      <c r="AE19" s="4"/>
      <c r="AF19" s="4"/>
      <c r="AG19" s="4"/>
      <c r="AH19" s="36"/>
      <c r="AI19" s="36"/>
      <c r="AJ19" s="36"/>
      <c r="AK19" s="36"/>
      <c r="AL19" s="36"/>
      <c r="AM19" s="36"/>
      <c r="AN19" s="36"/>
      <c r="AO19" s="4"/>
      <c r="AP19" s="4"/>
      <c r="AQ19" s="4"/>
      <c r="AR19" s="4"/>
      <c r="AS19" s="4"/>
      <c r="AT19" s="4"/>
      <c r="AU19" s="4"/>
      <c r="AV19" s="36"/>
      <c r="AW19" s="36"/>
      <c r="AX19" s="36"/>
      <c r="AY19" s="36"/>
      <c r="AZ19" s="36"/>
      <c r="BA19" s="36"/>
      <c r="BB19" s="36"/>
      <c r="BC19" s="4"/>
      <c r="BD19" s="4"/>
      <c r="BE19" s="4"/>
      <c r="BF19" s="4"/>
      <c r="BG19" s="4"/>
      <c r="BH19" s="4"/>
      <c r="BI19" s="4"/>
      <c r="BJ19" s="36"/>
      <c r="BK19" s="36"/>
      <c r="BL19" s="36"/>
      <c r="BM19" s="36"/>
      <c r="BN19" s="36"/>
      <c r="BO19" s="36"/>
      <c r="BP19" s="36"/>
      <c r="BQ19" s="4"/>
      <c r="BR19" s="4"/>
      <c r="BS19" s="4"/>
      <c r="BT19" s="4"/>
      <c r="BU19" s="4"/>
      <c r="BV19" s="4"/>
      <c r="BW19" s="4"/>
      <c r="BX19" s="36"/>
      <c r="BY19" s="36"/>
      <c r="BZ19" s="36"/>
      <c r="CA19" s="36"/>
      <c r="CB19" s="36"/>
      <c r="CC19" s="36"/>
      <c r="CD19" s="36"/>
      <c r="CE19" s="4"/>
      <c r="CF19" s="4"/>
      <c r="CG19" s="4"/>
      <c r="CH19" s="4"/>
      <c r="CI19" s="4"/>
      <c r="CJ19" s="4"/>
      <c r="CK19" s="4"/>
      <c r="CL19" s="36"/>
      <c r="CM19" s="36"/>
      <c r="CN19" s="36"/>
      <c r="CO19" s="36"/>
      <c r="CP19" s="36"/>
      <c r="CQ19" s="36"/>
      <c r="CR19" s="36"/>
      <c r="CS19" s="4"/>
      <c r="CT19" s="4"/>
      <c r="CU19" s="4"/>
      <c r="CV19" s="4"/>
      <c r="CW19" s="4"/>
      <c r="CX19" s="4"/>
      <c r="CY19" s="4"/>
    </row>
    <row r="20" spans="1:103" x14ac:dyDescent="0.3">
      <c r="A20" s="66"/>
      <c r="B20" s="36" t="s">
        <v>215</v>
      </c>
      <c r="C20" s="32">
        <f t="shared" si="1"/>
        <v>6</v>
      </c>
      <c r="D20" s="32">
        <f t="shared" si="2"/>
        <v>14</v>
      </c>
      <c r="E20" s="41">
        <f t="shared" si="3"/>
        <v>20</v>
      </c>
      <c r="F20" s="45">
        <f t="shared" si="4"/>
        <v>0.3</v>
      </c>
      <c r="G20" s="45">
        <f t="shared" si="5"/>
        <v>0.7</v>
      </c>
      <c r="H20" s="32">
        <f t="shared" si="6"/>
        <v>19</v>
      </c>
      <c r="I20" s="32">
        <f t="shared" si="7"/>
        <v>1</v>
      </c>
      <c r="J20" s="46">
        <f t="shared" si="8"/>
        <v>20</v>
      </c>
      <c r="K20" s="45">
        <f t="shared" si="9"/>
        <v>0.95</v>
      </c>
      <c r="L20" s="45">
        <f t="shared" si="10"/>
        <v>0.05</v>
      </c>
      <c r="M20" s="32">
        <f t="shared" si="11"/>
        <v>20</v>
      </c>
      <c r="N20" s="32">
        <f t="shared" si="12"/>
        <v>0</v>
      </c>
      <c r="O20" s="32">
        <f t="shared" si="13"/>
        <v>0</v>
      </c>
      <c r="P20" s="46">
        <f t="shared" si="14"/>
        <v>20</v>
      </c>
      <c r="Q20" s="45">
        <f t="shared" si="15"/>
        <v>1</v>
      </c>
      <c r="R20" s="45">
        <f t="shared" si="16"/>
        <v>0</v>
      </c>
      <c r="S20" s="45">
        <f t="shared" si="17"/>
        <v>0</v>
      </c>
      <c r="T20" s="36">
        <v>6</v>
      </c>
      <c r="U20" s="36">
        <v>14</v>
      </c>
      <c r="V20" s="36">
        <v>19</v>
      </c>
      <c r="W20" s="36">
        <v>1</v>
      </c>
      <c r="X20" s="36">
        <v>20</v>
      </c>
      <c r="Y20" s="36">
        <v>0</v>
      </c>
      <c r="Z20" s="36">
        <v>0</v>
      </c>
      <c r="AA20" s="4"/>
      <c r="AB20" s="4"/>
      <c r="AC20" s="4"/>
      <c r="AD20" s="4"/>
      <c r="AE20" s="4"/>
      <c r="AF20" s="4"/>
      <c r="AG20" s="4"/>
      <c r="AH20" s="36"/>
      <c r="AI20" s="36"/>
      <c r="AJ20" s="36"/>
      <c r="AK20" s="36"/>
      <c r="AL20" s="36"/>
      <c r="AM20" s="36"/>
      <c r="AN20" s="36"/>
      <c r="AO20" s="4"/>
      <c r="AP20" s="4"/>
      <c r="AQ20" s="4"/>
      <c r="AR20" s="4"/>
      <c r="AS20" s="4"/>
      <c r="AT20" s="4"/>
      <c r="AU20" s="4"/>
      <c r="AV20" s="36"/>
      <c r="AW20" s="36"/>
      <c r="AX20" s="36"/>
      <c r="AY20" s="36"/>
      <c r="AZ20" s="36"/>
      <c r="BA20" s="36"/>
      <c r="BB20" s="36"/>
      <c r="BC20" s="4"/>
      <c r="BD20" s="4"/>
      <c r="BE20" s="4"/>
      <c r="BF20" s="4"/>
      <c r="BG20" s="4"/>
      <c r="BH20" s="4"/>
      <c r="BI20" s="4"/>
      <c r="BJ20" s="36"/>
      <c r="BK20" s="36"/>
      <c r="BL20" s="36"/>
      <c r="BM20" s="36"/>
      <c r="BN20" s="36"/>
      <c r="BO20" s="36"/>
      <c r="BP20" s="36"/>
      <c r="BQ20" s="4"/>
      <c r="BR20" s="4"/>
      <c r="BS20" s="4"/>
      <c r="BT20" s="4"/>
      <c r="BU20" s="4"/>
      <c r="BV20" s="4"/>
      <c r="BW20" s="4"/>
      <c r="BX20" s="36"/>
      <c r="BY20" s="36"/>
      <c r="BZ20" s="36"/>
      <c r="CA20" s="36"/>
      <c r="CB20" s="36"/>
      <c r="CC20" s="36"/>
      <c r="CD20" s="36"/>
      <c r="CE20" s="4"/>
      <c r="CF20" s="4"/>
      <c r="CG20" s="4"/>
      <c r="CH20" s="4"/>
      <c r="CI20" s="4"/>
      <c r="CJ20" s="4"/>
      <c r="CK20" s="4"/>
      <c r="CL20" s="36"/>
      <c r="CM20" s="36"/>
      <c r="CN20" s="36"/>
      <c r="CO20" s="36"/>
      <c r="CP20" s="36"/>
      <c r="CQ20" s="36"/>
      <c r="CR20" s="36"/>
      <c r="CS20" s="4"/>
      <c r="CT20" s="4"/>
      <c r="CU20" s="4"/>
      <c r="CV20" s="4"/>
      <c r="CW20" s="4"/>
      <c r="CX20" s="4"/>
      <c r="CY20" s="4"/>
    </row>
    <row r="21" spans="1:103" x14ac:dyDescent="0.3">
      <c r="A21" s="66"/>
      <c r="B21" s="36" t="s">
        <v>31</v>
      </c>
      <c r="C21" s="32">
        <f t="shared" si="1"/>
        <v>8</v>
      </c>
      <c r="D21" s="32">
        <f t="shared" si="2"/>
        <v>21</v>
      </c>
      <c r="E21" s="41">
        <f t="shared" si="3"/>
        <v>29</v>
      </c>
      <c r="F21" s="45">
        <f t="shared" si="4"/>
        <v>0.27586206896551724</v>
      </c>
      <c r="G21" s="45">
        <f t="shared" si="5"/>
        <v>0.72413793103448276</v>
      </c>
      <c r="H21" s="32">
        <f t="shared" si="6"/>
        <v>29</v>
      </c>
      <c r="I21" s="32">
        <f t="shared" si="7"/>
        <v>0</v>
      </c>
      <c r="J21" s="46">
        <f t="shared" si="8"/>
        <v>29</v>
      </c>
      <c r="K21" s="45">
        <f t="shared" si="9"/>
        <v>1</v>
      </c>
      <c r="L21" s="45">
        <f t="shared" si="10"/>
        <v>0</v>
      </c>
      <c r="M21" s="32">
        <f t="shared" si="11"/>
        <v>26</v>
      </c>
      <c r="N21" s="32">
        <f t="shared" si="12"/>
        <v>2</v>
      </c>
      <c r="O21" s="32">
        <f t="shared" si="13"/>
        <v>0</v>
      </c>
      <c r="P21" s="46">
        <f t="shared" si="14"/>
        <v>28</v>
      </c>
      <c r="Q21" s="45">
        <f t="shared" si="15"/>
        <v>0.9285714285714286</v>
      </c>
      <c r="R21" s="45">
        <f t="shared" si="16"/>
        <v>7.1428571428571425E-2</v>
      </c>
      <c r="S21" s="45">
        <f t="shared" si="17"/>
        <v>0</v>
      </c>
      <c r="T21" s="36">
        <v>8</v>
      </c>
      <c r="U21" s="36">
        <v>21</v>
      </c>
      <c r="V21" s="36">
        <v>29</v>
      </c>
      <c r="W21" s="36">
        <v>0</v>
      </c>
      <c r="X21" s="36">
        <v>26</v>
      </c>
      <c r="Y21" s="36">
        <v>2</v>
      </c>
      <c r="Z21" s="36">
        <v>0</v>
      </c>
      <c r="AA21" s="4"/>
      <c r="AB21" s="4"/>
      <c r="AC21" s="4"/>
      <c r="AD21" s="4"/>
      <c r="AE21" s="4"/>
      <c r="AF21" s="4"/>
      <c r="AG21" s="4"/>
      <c r="AH21" s="36"/>
      <c r="AI21" s="36"/>
      <c r="AJ21" s="36"/>
      <c r="AK21" s="36"/>
      <c r="AL21" s="36"/>
      <c r="AM21" s="36"/>
      <c r="AN21" s="36"/>
      <c r="AO21" s="4"/>
      <c r="AP21" s="4"/>
      <c r="AQ21" s="4"/>
      <c r="AR21" s="4"/>
      <c r="AS21" s="4"/>
      <c r="AT21" s="4"/>
      <c r="AU21" s="4"/>
      <c r="AV21" s="36"/>
      <c r="AW21" s="36"/>
      <c r="AX21" s="36"/>
      <c r="AY21" s="36"/>
      <c r="AZ21" s="36"/>
      <c r="BA21" s="36"/>
      <c r="BB21" s="36"/>
      <c r="BC21" s="4"/>
      <c r="BD21" s="4"/>
      <c r="BE21" s="4"/>
      <c r="BF21" s="4"/>
      <c r="BG21" s="4"/>
      <c r="BH21" s="4"/>
      <c r="BI21" s="4"/>
      <c r="BJ21" s="36"/>
      <c r="BK21" s="36"/>
      <c r="BL21" s="36"/>
      <c r="BM21" s="36"/>
      <c r="BN21" s="36"/>
      <c r="BO21" s="36"/>
      <c r="BP21" s="36"/>
      <c r="BQ21" s="4"/>
      <c r="BR21" s="4"/>
      <c r="BS21" s="4"/>
      <c r="BT21" s="4"/>
      <c r="BU21" s="4"/>
      <c r="BV21" s="4"/>
      <c r="BW21" s="4"/>
      <c r="BX21" s="36"/>
      <c r="BY21" s="36"/>
      <c r="BZ21" s="36"/>
      <c r="CA21" s="36"/>
      <c r="CB21" s="36"/>
      <c r="CC21" s="36"/>
      <c r="CD21" s="36"/>
      <c r="CE21" s="4"/>
      <c r="CF21" s="4"/>
      <c r="CG21" s="4"/>
      <c r="CH21" s="4"/>
      <c r="CI21" s="4"/>
      <c r="CJ21" s="4"/>
      <c r="CK21" s="4"/>
      <c r="CL21" s="36"/>
      <c r="CM21" s="36"/>
      <c r="CN21" s="36"/>
      <c r="CO21" s="36"/>
      <c r="CP21" s="36"/>
      <c r="CQ21" s="36"/>
      <c r="CR21" s="36"/>
      <c r="CS21" s="4"/>
      <c r="CT21" s="4"/>
      <c r="CU21" s="4"/>
      <c r="CV21" s="4"/>
      <c r="CW21" s="4"/>
      <c r="CX21" s="4"/>
      <c r="CY21" s="4"/>
    </row>
    <row r="22" spans="1:103" x14ac:dyDescent="0.3">
      <c r="A22" s="66"/>
      <c r="B22" s="36" t="s">
        <v>32</v>
      </c>
      <c r="C22" s="32">
        <f t="shared" si="1"/>
        <v>2</v>
      </c>
      <c r="D22" s="32">
        <f t="shared" si="2"/>
        <v>4</v>
      </c>
      <c r="E22" s="41">
        <f t="shared" si="3"/>
        <v>6</v>
      </c>
      <c r="F22" s="45">
        <f t="shared" si="4"/>
        <v>0.33333333333333331</v>
      </c>
      <c r="G22" s="45">
        <f t="shared" si="5"/>
        <v>0.66666666666666663</v>
      </c>
      <c r="H22" s="32">
        <f t="shared" si="6"/>
        <v>6</v>
      </c>
      <c r="I22" s="32">
        <f t="shared" si="7"/>
        <v>0</v>
      </c>
      <c r="J22" s="46">
        <f t="shared" si="8"/>
        <v>6</v>
      </c>
      <c r="K22" s="45">
        <f t="shared" si="9"/>
        <v>1</v>
      </c>
      <c r="L22" s="45">
        <f t="shared" si="10"/>
        <v>0</v>
      </c>
      <c r="M22" s="32">
        <f t="shared" si="11"/>
        <v>4</v>
      </c>
      <c r="N22" s="32">
        <f t="shared" si="12"/>
        <v>0</v>
      </c>
      <c r="O22" s="32">
        <f t="shared" si="13"/>
        <v>2</v>
      </c>
      <c r="P22" s="46">
        <f t="shared" si="14"/>
        <v>6</v>
      </c>
      <c r="Q22" s="45">
        <f t="shared" si="15"/>
        <v>0.66666666666666663</v>
      </c>
      <c r="R22" s="45">
        <f t="shared" si="16"/>
        <v>0</v>
      </c>
      <c r="S22" s="45">
        <f t="shared" si="17"/>
        <v>0.33333333333333331</v>
      </c>
      <c r="T22" s="36">
        <v>2</v>
      </c>
      <c r="U22" s="36">
        <v>4</v>
      </c>
      <c r="V22" s="36">
        <v>6</v>
      </c>
      <c r="W22" s="36">
        <v>0</v>
      </c>
      <c r="X22" s="36">
        <v>4</v>
      </c>
      <c r="Y22" s="36">
        <v>0</v>
      </c>
      <c r="Z22" s="36">
        <v>2</v>
      </c>
      <c r="AA22" s="4"/>
      <c r="AB22" s="4"/>
      <c r="AC22" s="4"/>
      <c r="AD22" s="4"/>
      <c r="AE22" s="4"/>
      <c r="AF22" s="4"/>
      <c r="AG22" s="4"/>
      <c r="AH22" s="36"/>
      <c r="AI22" s="36"/>
      <c r="AJ22" s="36"/>
      <c r="AK22" s="36"/>
      <c r="AL22" s="36"/>
      <c r="AM22" s="36"/>
      <c r="AN22" s="36"/>
      <c r="AO22" s="4"/>
      <c r="AP22" s="4"/>
      <c r="AQ22" s="4"/>
      <c r="AR22" s="4"/>
      <c r="AS22" s="4"/>
      <c r="AT22" s="4"/>
      <c r="AU22" s="4"/>
      <c r="AV22" s="36"/>
      <c r="AW22" s="36"/>
      <c r="AX22" s="36"/>
      <c r="AY22" s="36"/>
      <c r="AZ22" s="36"/>
      <c r="BA22" s="36"/>
      <c r="BB22" s="36"/>
      <c r="BC22" s="4"/>
      <c r="BD22" s="4"/>
      <c r="BE22" s="4"/>
      <c r="BF22" s="4"/>
      <c r="BG22" s="4"/>
      <c r="BH22" s="4"/>
      <c r="BI22" s="4"/>
      <c r="BJ22" s="36"/>
      <c r="BK22" s="36"/>
      <c r="BL22" s="36"/>
      <c r="BM22" s="36"/>
      <c r="BN22" s="36"/>
      <c r="BO22" s="36"/>
      <c r="BP22" s="36"/>
      <c r="BQ22" s="4"/>
      <c r="BR22" s="4"/>
      <c r="BS22" s="4"/>
      <c r="BT22" s="4"/>
      <c r="BU22" s="4"/>
      <c r="BV22" s="4"/>
      <c r="BW22" s="4"/>
      <c r="BX22" s="36"/>
      <c r="BY22" s="36"/>
      <c r="BZ22" s="36"/>
      <c r="CA22" s="36"/>
      <c r="CB22" s="36"/>
      <c r="CC22" s="36"/>
      <c r="CD22" s="36"/>
      <c r="CE22" s="4"/>
      <c r="CF22" s="4"/>
      <c r="CG22" s="4"/>
      <c r="CH22" s="4"/>
      <c r="CI22" s="4"/>
      <c r="CJ22" s="4"/>
      <c r="CK22" s="4"/>
      <c r="CL22" s="36"/>
      <c r="CM22" s="36"/>
      <c r="CN22" s="36"/>
      <c r="CO22" s="36"/>
      <c r="CP22" s="36"/>
      <c r="CQ22" s="36"/>
      <c r="CR22" s="36"/>
      <c r="CS22" s="4"/>
      <c r="CT22" s="4"/>
      <c r="CU22" s="4"/>
      <c r="CV22" s="4"/>
      <c r="CW22" s="4"/>
      <c r="CX22" s="4"/>
      <c r="CY22" s="4"/>
    </row>
    <row r="23" spans="1:103" x14ac:dyDescent="0.3">
      <c r="A23" s="66" t="s">
        <v>17</v>
      </c>
      <c r="B23" s="36" t="s">
        <v>39</v>
      </c>
      <c r="C23" s="32">
        <f t="shared" si="1"/>
        <v>0</v>
      </c>
      <c r="D23" s="32">
        <f t="shared" si="2"/>
        <v>6</v>
      </c>
      <c r="E23" s="41">
        <f t="shared" si="3"/>
        <v>6</v>
      </c>
      <c r="F23" s="45">
        <f t="shared" si="4"/>
        <v>0</v>
      </c>
      <c r="G23" s="45">
        <f t="shared" si="5"/>
        <v>1</v>
      </c>
      <c r="H23" s="32">
        <f t="shared" si="6"/>
        <v>5</v>
      </c>
      <c r="I23" s="32">
        <f t="shared" si="7"/>
        <v>1</v>
      </c>
      <c r="J23" s="46">
        <f t="shared" si="8"/>
        <v>6</v>
      </c>
      <c r="K23" s="45">
        <f t="shared" si="9"/>
        <v>0.83333333333333337</v>
      </c>
      <c r="L23" s="45">
        <f t="shared" si="10"/>
        <v>0.16666666666666666</v>
      </c>
      <c r="M23" s="32">
        <f t="shared" si="11"/>
        <v>6</v>
      </c>
      <c r="N23" s="32">
        <f t="shared" si="12"/>
        <v>0</v>
      </c>
      <c r="O23" s="32">
        <f t="shared" si="13"/>
        <v>0</v>
      </c>
      <c r="P23" s="46">
        <f t="shared" si="14"/>
        <v>6</v>
      </c>
      <c r="Q23" s="45">
        <f t="shared" si="15"/>
        <v>1</v>
      </c>
      <c r="R23" s="45">
        <f t="shared" si="16"/>
        <v>0</v>
      </c>
      <c r="S23" s="45">
        <f t="shared" si="17"/>
        <v>0</v>
      </c>
      <c r="T23" s="36">
        <v>0</v>
      </c>
      <c r="U23" s="36">
        <v>6</v>
      </c>
      <c r="V23" s="36">
        <v>5</v>
      </c>
      <c r="W23" s="36">
        <v>1</v>
      </c>
      <c r="X23" s="36">
        <v>6</v>
      </c>
      <c r="Y23" s="36">
        <v>0</v>
      </c>
      <c r="Z23" s="36">
        <v>0</v>
      </c>
      <c r="AA23" s="4"/>
      <c r="AB23" s="4"/>
      <c r="AC23" s="4"/>
      <c r="AD23" s="4"/>
      <c r="AE23" s="4"/>
      <c r="AF23" s="4"/>
      <c r="AG23" s="4"/>
      <c r="AH23" s="36"/>
      <c r="AI23" s="36"/>
      <c r="AJ23" s="36"/>
      <c r="AK23" s="36"/>
      <c r="AL23" s="36"/>
      <c r="AM23" s="36"/>
      <c r="AN23" s="36"/>
      <c r="AO23" s="4"/>
      <c r="AP23" s="4"/>
      <c r="AQ23" s="4"/>
      <c r="AR23" s="4"/>
      <c r="AS23" s="4"/>
      <c r="AT23" s="4"/>
      <c r="AU23" s="4"/>
      <c r="AV23" s="36"/>
      <c r="AW23" s="36"/>
      <c r="AX23" s="36"/>
      <c r="AY23" s="36"/>
      <c r="AZ23" s="36"/>
      <c r="BA23" s="36"/>
      <c r="BB23" s="36"/>
      <c r="BC23" s="4"/>
      <c r="BD23" s="4"/>
      <c r="BE23" s="4"/>
      <c r="BF23" s="4"/>
      <c r="BG23" s="4"/>
      <c r="BH23" s="4"/>
      <c r="BI23" s="4"/>
      <c r="BJ23" s="36"/>
      <c r="BK23" s="36"/>
      <c r="BL23" s="36"/>
      <c r="BM23" s="36"/>
      <c r="BN23" s="36"/>
      <c r="BO23" s="36"/>
      <c r="BP23" s="36"/>
      <c r="BQ23" s="4"/>
      <c r="BR23" s="4"/>
      <c r="BS23" s="4"/>
      <c r="BT23" s="4"/>
      <c r="BU23" s="4"/>
      <c r="BV23" s="4"/>
      <c r="BW23" s="4"/>
      <c r="BX23" s="36"/>
      <c r="BY23" s="36"/>
      <c r="BZ23" s="36"/>
      <c r="CA23" s="36"/>
      <c r="CB23" s="36"/>
      <c r="CC23" s="36"/>
      <c r="CD23" s="36"/>
      <c r="CE23" s="4"/>
      <c r="CF23" s="4"/>
      <c r="CG23" s="4"/>
      <c r="CH23" s="4"/>
      <c r="CI23" s="4"/>
      <c r="CJ23" s="4"/>
      <c r="CK23" s="4"/>
      <c r="CL23" s="36"/>
      <c r="CM23" s="36"/>
      <c r="CN23" s="36"/>
      <c r="CO23" s="36"/>
      <c r="CP23" s="36"/>
      <c r="CQ23" s="36"/>
      <c r="CR23" s="36"/>
      <c r="CS23" s="4"/>
      <c r="CT23" s="4"/>
      <c r="CU23" s="4"/>
      <c r="CV23" s="4"/>
      <c r="CW23" s="4"/>
      <c r="CX23" s="4"/>
      <c r="CY23" s="4"/>
    </row>
    <row r="24" spans="1:103" x14ac:dyDescent="0.3">
      <c r="A24" s="66"/>
      <c r="B24" s="36" t="s">
        <v>40</v>
      </c>
      <c r="C24" s="32">
        <f t="shared" si="1"/>
        <v>1</v>
      </c>
      <c r="D24" s="32">
        <f t="shared" si="2"/>
        <v>7</v>
      </c>
      <c r="E24" s="41">
        <f t="shared" si="3"/>
        <v>8</v>
      </c>
      <c r="F24" s="45">
        <f t="shared" si="4"/>
        <v>0.125</v>
      </c>
      <c r="G24" s="45">
        <f t="shared" si="5"/>
        <v>0.875</v>
      </c>
      <c r="H24" s="32">
        <f t="shared" si="6"/>
        <v>1</v>
      </c>
      <c r="I24" s="32">
        <f t="shared" si="7"/>
        <v>7</v>
      </c>
      <c r="J24" s="46">
        <f t="shared" si="8"/>
        <v>8</v>
      </c>
      <c r="K24" s="45">
        <f t="shared" si="9"/>
        <v>0.125</v>
      </c>
      <c r="L24" s="45">
        <f t="shared" si="10"/>
        <v>0.875</v>
      </c>
      <c r="M24" s="32">
        <f t="shared" si="11"/>
        <v>7</v>
      </c>
      <c r="N24" s="32">
        <f t="shared" si="12"/>
        <v>0</v>
      </c>
      <c r="O24" s="32">
        <f t="shared" si="13"/>
        <v>1</v>
      </c>
      <c r="P24" s="46">
        <f t="shared" si="14"/>
        <v>8</v>
      </c>
      <c r="Q24" s="45">
        <f t="shared" si="15"/>
        <v>0.875</v>
      </c>
      <c r="R24" s="45">
        <f t="shared" si="16"/>
        <v>0</v>
      </c>
      <c r="S24" s="45">
        <f t="shared" si="17"/>
        <v>0.125</v>
      </c>
      <c r="T24" s="36">
        <v>1</v>
      </c>
      <c r="U24" s="36">
        <v>7</v>
      </c>
      <c r="V24" s="36">
        <v>1</v>
      </c>
      <c r="W24" s="36">
        <v>7</v>
      </c>
      <c r="X24" s="36">
        <v>7</v>
      </c>
      <c r="Y24" s="36">
        <v>0</v>
      </c>
      <c r="Z24" s="36">
        <v>1</v>
      </c>
      <c r="AA24" s="4"/>
      <c r="AB24" s="4"/>
      <c r="AC24" s="4"/>
      <c r="AD24" s="4"/>
      <c r="AE24" s="4"/>
      <c r="AF24" s="4"/>
      <c r="AG24" s="4"/>
      <c r="AH24" s="36"/>
      <c r="AI24" s="36"/>
      <c r="AJ24" s="36"/>
      <c r="AK24" s="36"/>
      <c r="AL24" s="36"/>
      <c r="AM24" s="36"/>
      <c r="AN24" s="36"/>
      <c r="AO24" s="4"/>
      <c r="AP24" s="4"/>
      <c r="AQ24" s="4"/>
      <c r="AR24" s="4"/>
      <c r="AS24" s="4"/>
      <c r="AT24" s="4"/>
      <c r="AU24" s="4"/>
      <c r="AV24" s="36"/>
      <c r="AW24" s="36"/>
      <c r="AX24" s="36"/>
      <c r="AY24" s="36"/>
      <c r="AZ24" s="36"/>
      <c r="BA24" s="36"/>
      <c r="BB24" s="36"/>
      <c r="BC24" s="4"/>
      <c r="BD24" s="4"/>
      <c r="BE24" s="4"/>
      <c r="BF24" s="4"/>
      <c r="BG24" s="4"/>
      <c r="BH24" s="4"/>
      <c r="BI24" s="4"/>
      <c r="BJ24" s="36"/>
      <c r="BK24" s="36"/>
      <c r="BL24" s="36"/>
      <c r="BM24" s="36"/>
      <c r="BN24" s="36"/>
      <c r="BO24" s="36"/>
      <c r="BP24" s="36"/>
      <c r="BQ24" s="4"/>
      <c r="BR24" s="4"/>
      <c r="BS24" s="4"/>
      <c r="BT24" s="4"/>
      <c r="BU24" s="4"/>
      <c r="BV24" s="4"/>
      <c r="BW24" s="4"/>
      <c r="BX24" s="36"/>
      <c r="BY24" s="36"/>
      <c r="BZ24" s="36"/>
      <c r="CA24" s="36"/>
      <c r="CB24" s="36"/>
      <c r="CC24" s="36"/>
      <c r="CD24" s="36"/>
      <c r="CE24" s="4"/>
      <c r="CF24" s="4"/>
      <c r="CG24" s="4"/>
      <c r="CH24" s="4"/>
      <c r="CI24" s="4"/>
      <c r="CJ24" s="4"/>
      <c r="CK24" s="4"/>
      <c r="CL24" s="36"/>
      <c r="CM24" s="36"/>
      <c r="CN24" s="36"/>
      <c r="CO24" s="36"/>
      <c r="CP24" s="36"/>
      <c r="CQ24" s="36"/>
      <c r="CR24" s="36"/>
      <c r="CS24" s="4"/>
      <c r="CT24" s="4"/>
      <c r="CU24" s="4"/>
      <c r="CV24" s="4"/>
      <c r="CW24" s="4"/>
      <c r="CX24" s="4"/>
      <c r="CY24" s="4"/>
    </row>
    <row r="25" spans="1:103" x14ac:dyDescent="0.3">
      <c r="A25" s="66" t="s">
        <v>21</v>
      </c>
      <c r="B25" s="36" t="s">
        <v>32</v>
      </c>
      <c r="C25" s="32">
        <f t="shared" si="1"/>
        <v>11</v>
      </c>
      <c r="D25" s="32">
        <f t="shared" si="2"/>
        <v>7</v>
      </c>
      <c r="E25" s="41">
        <f t="shared" si="3"/>
        <v>18</v>
      </c>
      <c r="F25" s="45">
        <f t="shared" si="4"/>
        <v>0.61111111111111116</v>
      </c>
      <c r="G25" s="45">
        <f t="shared" si="5"/>
        <v>0.3888888888888889</v>
      </c>
      <c r="H25" s="32">
        <f t="shared" si="6"/>
        <v>11</v>
      </c>
      <c r="I25" s="32">
        <f t="shared" si="7"/>
        <v>7</v>
      </c>
      <c r="J25" s="46">
        <f t="shared" si="8"/>
        <v>18</v>
      </c>
      <c r="K25" s="45">
        <f t="shared" si="9"/>
        <v>0.61111111111111116</v>
      </c>
      <c r="L25" s="45">
        <f t="shared" si="10"/>
        <v>0.3888888888888889</v>
      </c>
      <c r="M25" s="32">
        <f t="shared" si="11"/>
        <v>10</v>
      </c>
      <c r="N25" s="32">
        <f t="shared" si="12"/>
        <v>3</v>
      </c>
      <c r="O25" s="32">
        <f t="shared" si="13"/>
        <v>1</v>
      </c>
      <c r="P25" s="46">
        <f t="shared" si="14"/>
        <v>14</v>
      </c>
      <c r="Q25" s="45">
        <f t="shared" si="15"/>
        <v>0.7142857142857143</v>
      </c>
      <c r="R25" s="45">
        <f t="shared" si="16"/>
        <v>0.21428571428571427</v>
      </c>
      <c r="S25" s="45">
        <f t="shared" si="17"/>
        <v>7.1428571428571425E-2</v>
      </c>
      <c r="T25" s="36">
        <v>11</v>
      </c>
      <c r="U25" s="36">
        <v>7</v>
      </c>
      <c r="V25" s="36">
        <v>11</v>
      </c>
      <c r="W25" s="36">
        <v>7</v>
      </c>
      <c r="X25" s="36">
        <v>10</v>
      </c>
      <c r="Y25" s="36">
        <v>3</v>
      </c>
      <c r="Z25" s="36">
        <v>1</v>
      </c>
      <c r="AA25" s="4"/>
      <c r="AB25" s="4"/>
      <c r="AC25" s="4"/>
      <c r="AD25" s="4"/>
      <c r="AE25" s="4"/>
      <c r="AF25" s="4"/>
      <c r="AG25" s="4"/>
      <c r="AH25" s="36"/>
      <c r="AI25" s="36"/>
      <c r="AJ25" s="36"/>
      <c r="AK25" s="36"/>
      <c r="AL25" s="36"/>
      <c r="AM25" s="36"/>
      <c r="AN25" s="36"/>
      <c r="AO25" s="4"/>
      <c r="AP25" s="4"/>
      <c r="AQ25" s="4"/>
      <c r="AR25" s="4"/>
      <c r="AS25" s="4"/>
      <c r="AT25" s="4"/>
      <c r="AU25" s="4"/>
      <c r="AV25" s="36"/>
      <c r="AW25" s="36"/>
      <c r="AX25" s="36"/>
      <c r="AY25" s="36"/>
      <c r="AZ25" s="36"/>
      <c r="BA25" s="36"/>
      <c r="BB25" s="36"/>
      <c r="BC25" s="4"/>
      <c r="BD25" s="4"/>
      <c r="BE25" s="4"/>
      <c r="BF25" s="4"/>
      <c r="BG25" s="4"/>
      <c r="BH25" s="4"/>
      <c r="BI25" s="4"/>
      <c r="BJ25" s="36"/>
      <c r="BK25" s="36"/>
      <c r="BL25" s="36"/>
      <c r="BM25" s="36"/>
      <c r="BN25" s="36"/>
      <c r="BO25" s="36"/>
      <c r="BP25" s="36"/>
      <c r="BQ25" s="4"/>
      <c r="BR25" s="4"/>
      <c r="BS25" s="4"/>
      <c r="BT25" s="4"/>
      <c r="BU25" s="4"/>
      <c r="BV25" s="4"/>
      <c r="BW25" s="4"/>
      <c r="BX25" s="36"/>
      <c r="BY25" s="36"/>
      <c r="BZ25" s="36"/>
      <c r="CA25" s="36"/>
      <c r="CB25" s="36"/>
      <c r="CC25" s="36"/>
      <c r="CD25" s="36"/>
      <c r="CE25" s="4"/>
      <c r="CF25" s="4"/>
      <c r="CG25" s="4"/>
      <c r="CH25" s="4"/>
      <c r="CI25" s="4"/>
      <c r="CJ25" s="4"/>
      <c r="CK25" s="4"/>
      <c r="CL25" s="36"/>
      <c r="CM25" s="36"/>
      <c r="CN25" s="36"/>
      <c r="CO25" s="36"/>
      <c r="CP25" s="36"/>
      <c r="CQ25" s="36"/>
      <c r="CR25" s="36"/>
      <c r="CS25" s="4"/>
      <c r="CT25" s="4"/>
      <c r="CU25" s="4"/>
      <c r="CV25" s="4"/>
      <c r="CW25" s="4"/>
      <c r="CX25" s="4"/>
      <c r="CY25" s="4"/>
    </row>
    <row r="26" spans="1:103" x14ac:dyDescent="0.3">
      <c r="A26" s="66"/>
      <c r="B26" s="36" t="s">
        <v>41</v>
      </c>
      <c r="C26" s="32">
        <f t="shared" si="1"/>
        <v>13</v>
      </c>
      <c r="D26" s="32">
        <f t="shared" si="2"/>
        <v>15</v>
      </c>
      <c r="E26" s="41">
        <f t="shared" si="3"/>
        <v>28</v>
      </c>
      <c r="F26" s="45">
        <f t="shared" si="4"/>
        <v>0.4642857142857143</v>
      </c>
      <c r="G26" s="45">
        <f t="shared" si="5"/>
        <v>0.5357142857142857</v>
      </c>
      <c r="H26" s="32">
        <f t="shared" si="6"/>
        <v>27</v>
      </c>
      <c r="I26" s="32">
        <f t="shared" si="7"/>
        <v>1</v>
      </c>
      <c r="J26" s="46">
        <f t="shared" si="8"/>
        <v>28</v>
      </c>
      <c r="K26" s="45">
        <f t="shared" si="9"/>
        <v>0.9642857142857143</v>
      </c>
      <c r="L26" s="45">
        <f t="shared" si="10"/>
        <v>3.5714285714285712E-2</v>
      </c>
      <c r="M26" s="32">
        <f t="shared" si="11"/>
        <v>22</v>
      </c>
      <c r="N26" s="32">
        <f t="shared" si="12"/>
        <v>2</v>
      </c>
      <c r="O26" s="32">
        <f t="shared" si="13"/>
        <v>4</v>
      </c>
      <c r="P26" s="46">
        <f t="shared" si="14"/>
        <v>28</v>
      </c>
      <c r="Q26" s="45">
        <f t="shared" si="15"/>
        <v>0.7857142857142857</v>
      </c>
      <c r="R26" s="45">
        <f t="shared" si="16"/>
        <v>7.1428571428571425E-2</v>
      </c>
      <c r="S26" s="45">
        <f t="shared" si="17"/>
        <v>0.14285714285714285</v>
      </c>
      <c r="T26" s="36">
        <v>13</v>
      </c>
      <c r="U26" s="36">
        <v>15</v>
      </c>
      <c r="V26" s="36">
        <v>27</v>
      </c>
      <c r="W26" s="36">
        <v>1</v>
      </c>
      <c r="X26" s="36">
        <v>22</v>
      </c>
      <c r="Y26" s="36">
        <v>2</v>
      </c>
      <c r="Z26" s="36">
        <v>4</v>
      </c>
      <c r="AA26" s="4"/>
      <c r="AB26" s="4"/>
      <c r="AC26" s="4"/>
      <c r="AD26" s="4"/>
      <c r="AE26" s="4"/>
      <c r="AF26" s="4"/>
      <c r="AG26" s="4"/>
      <c r="AH26" s="36"/>
      <c r="AI26" s="36"/>
      <c r="AJ26" s="36"/>
      <c r="AK26" s="36"/>
      <c r="AL26" s="36"/>
      <c r="AM26" s="36"/>
      <c r="AN26" s="36"/>
      <c r="AO26" s="4"/>
      <c r="AP26" s="4"/>
      <c r="AQ26" s="4"/>
      <c r="AR26" s="4"/>
      <c r="AS26" s="4"/>
      <c r="AT26" s="4"/>
      <c r="AU26" s="4"/>
      <c r="AV26" s="36"/>
      <c r="AW26" s="36"/>
      <c r="AX26" s="36"/>
      <c r="AY26" s="36"/>
      <c r="AZ26" s="36"/>
      <c r="BA26" s="36"/>
      <c r="BB26" s="36"/>
      <c r="BC26" s="4"/>
      <c r="BD26" s="4"/>
      <c r="BE26" s="4"/>
      <c r="BF26" s="4"/>
      <c r="BG26" s="4"/>
      <c r="BH26" s="4"/>
      <c r="BI26" s="4"/>
      <c r="BJ26" s="36"/>
      <c r="BK26" s="36"/>
      <c r="BL26" s="36"/>
      <c r="BM26" s="36"/>
      <c r="BN26" s="36"/>
      <c r="BO26" s="36"/>
      <c r="BP26" s="36"/>
      <c r="BQ26" s="4"/>
      <c r="BR26" s="4"/>
      <c r="BS26" s="4"/>
      <c r="BT26" s="4"/>
      <c r="BU26" s="4"/>
      <c r="BV26" s="4"/>
      <c r="BW26" s="4"/>
      <c r="BX26" s="36"/>
      <c r="BY26" s="36"/>
      <c r="BZ26" s="36"/>
      <c r="CA26" s="36"/>
      <c r="CB26" s="36"/>
      <c r="CC26" s="36"/>
      <c r="CD26" s="36"/>
      <c r="CE26" s="4"/>
      <c r="CF26" s="4"/>
      <c r="CG26" s="4"/>
      <c r="CH26" s="4"/>
      <c r="CI26" s="4"/>
      <c r="CJ26" s="4"/>
      <c r="CK26" s="4"/>
      <c r="CL26" s="36"/>
      <c r="CM26" s="36"/>
      <c r="CN26" s="36"/>
      <c r="CO26" s="36"/>
      <c r="CP26" s="36"/>
      <c r="CQ26" s="36"/>
      <c r="CR26" s="36"/>
      <c r="CS26" s="4"/>
      <c r="CT26" s="4"/>
      <c r="CU26" s="4"/>
      <c r="CV26" s="4"/>
      <c r="CW26" s="4"/>
      <c r="CX26" s="4"/>
      <c r="CY26" s="4"/>
    </row>
    <row r="27" spans="1:103" x14ac:dyDescent="0.3">
      <c r="A27" s="66"/>
      <c r="B27" s="36" t="s">
        <v>42</v>
      </c>
      <c r="C27" s="32">
        <f t="shared" si="1"/>
        <v>3</v>
      </c>
      <c r="D27" s="32">
        <f t="shared" si="2"/>
        <v>6</v>
      </c>
      <c r="E27" s="41">
        <f t="shared" si="3"/>
        <v>9</v>
      </c>
      <c r="F27" s="45">
        <f t="shared" si="4"/>
        <v>0.33333333333333331</v>
      </c>
      <c r="G27" s="45">
        <f t="shared" si="5"/>
        <v>0.66666666666666663</v>
      </c>
      <c r="H27" s="32">
        <f t="shared" si="6"/>
        <v>9</v>
      </c>
      <c r="I27" s="32">
        <f t="shared" si="7"/>
        <v>0</v>
      </c>
      <c r="J27" s="46">
        <f t="shared" si="8"/>
        <v>9</v>
      </c>
      <c r="K27" s="45">
        <f t="shared" si="9"/>
        <v>1</v>
      </c>
      <c r="L27" s="45">
        <f t="shared" si="10"/>
        <v>0</v>
      </c>
      <c r="M27" s="32">
        <f t="shared" si="11"/>
        <v>6</v>
      </c>
      <c r="N27" s="32">
        <f t="shared" si="12"/>
        <v>1</v>
      </c>
      <c r="O27" s="32">
        <f t="shared" si="13"/>
        <v>2</v>
      </c>
      <c r="P27" s="46">
        <f t="shared" si="14"/>
        <v>9</v>
      </c>
      <c r="Q27" s="45">
        <f t="shared" si="15"/>
        <v>0.66666666666666663</v>
      </c>
      <c r="R27" s="45">
        <f t="shared" si="16"/>
        <v>0.1111111111111111</v>
      </c>
      <c r="S27" s="45">
        <f t="shared" si="17"/>
        <v>0.22222222222222221</v>
      </c>
      <c r="T27" s="36">
        <v>3</v>
      </c>
      <c r="U27" s="36">
        <v>6</v>
      </c>
      <c r="V27" s="36">
        <v>9</v>
      </c>
      <c r="W27" s="36">
        <v>0</v>
      </c>
      <c r="X27" s="36">
        <v>6</v>
      </c>
      <c r="Y27" s="36">
        <v>1</v>
      </c>
      <c r="Z27" s="36">
        <v>2</v>
      </c>
      <c r="AA27" s="4"/>
      <c r="AB27" s="4"/>
      <c r="AC27" s="4"/>
      <c r="AD27" s="4"/>
      <c r="AE27" s="4"/>
      <c r="AF27" s="4"/>
      <c r="AG27" s="4"/>
      <c r="AH27" s="36"/>
      <c r="AI27" s="36"/>
      <c r="AJ27" s="36"/>
      <c r="AK27" s="36"/>
      <c r="AL27" s="36"/>
      <c r="AM27" s="36"/>
      <c r="AN27" s="36"/>
      <c r="AO27" s="4"/>
      <c r="AP27" s="4"/>
      <c r="AQ27" s="4"/>
      <c r="AR27" s="4"/>
      <c r="AS27" s="4"/>
      <c r="AT27" s="4"/>
      <c r="AU27" s="4"/>
      <c r="AV27" s="36"/>
      <c r="AW27" s="36"/>
      <c r="AX27" s="36"/>
      <c r="AY27" s="36"/>
      <c r="AZ27" s="36"/>
      <c r="BA27" s="36"/>
      <c r="BB27" s="36"/>
      <c r="BC27" s="4"/>
      <c r="BD27" s="4"/>
      <c r="BE27" s="4"/>
      <c r="BF27" s="4"/>
      <c r="BG27" s="4"/>
      <c r="BH27" s="4"/>
      <c r="BI27" s="4"/>
      <c r="BJ27" s="36"/>
      <c r="BK27" s="36"/>
      <c r="BL27" s="36"/>
      <c r="BM27" s="36"/>
      <c r="BN27" s="36"/>
      <c r="BO27" s="36"/>
      <c r="BP27" s="36"/>
      <c r="BQ27" s="4"/>
      <c r="BR27" s="4"/>
      <c r="BS27" s="4"/>
      <c r="BT27" s="4"/>
      <c r="BU27" s="4"/>
      <c r="BV27" s="4"/>
      <c r="BW27" s="4"/>
      <c r="BX27" s="36"/>
      <c r="BY27" s="36"/>
      <c r="BZ27" s="36"/>
      <c r="CA27" s="36"/>
      <c r="CB27" s="36"/>
      <c r="CC27" s="36"/>
      <c r="CD27" s="36"/>
      <c r="CE27" s="4"/>
      <c r="CF27" s="4"/>
      <c r="CG27" s="4"/>
      <c r="CH27" s="4"/>
      <c r="CI27" s="4"/>
      <c r="CJ27" s="4"/>
      <c r="CK27" s="4"/>
      <c r="CL27" s="36"/>
      <c r="CM27" s="36"/>
      <c r="CN27" s="36"/>
      <c r="CO27" s="36"/>
      <c r="CP27" s="36"/>
      <c r="CQ27" s="36"/>
      <c r="CR27" s="36"/>
      <c r="CS27" s="4"/>
      <c r="CT27" s="4"/>
      <c r="CU27" s="4"/>
      <c r="CV27" s="4"/>
      <c r="CW27" s="4"/>
      <c r="CX27" s="4"/>
      <c r="CY27" s="4"/>
    </row>
    <row r="28" spans="1:103" x14ac:dyDescent="0.3">
      <c r="A28" s="36" t="s">
        <v>23</v>
      </c>
      <c r="B28" s="36" t="s">
        <v>46</v>
      </c>
      <c r="C28" s="32">
        <f t="shared" si="1"/>
        <v>4</v>
      </c>
      <c r="D28" s="32">
        <f t="shared" si="2"/>
        <v>7</v>
      </c>
      <c r="E28" s="41">
        <f t="shared" si="3"/>
        <v>11</v>
      </c>
      <c r="F28" s="45">
        <f t="shared" si="4"/>
        <v>0.36363636363636365</v>
      </c>
      <c r="G28" s="45">
        <f t="shared" si="5"/>
        <v>0.63636363636363635</v>
      </c>
      <c r="H28" s="32">
        <f t="shared" si="6"/>
        <v>9</v>
      </c>
      <c r="I28" s="41">
        <f t="shared" si="7"/>
        <v>2</v>
      </c>
      <c r="J28" s="43">
        <f t="shared" si="8"/>
        <v>11</v>
      </c>
      <c r="K28" s="49">
        <f t="shared" si="9"/>
        <v>0.81818181818181823</v>
      </c>
      <c r="L28" s="49">
        <f t="shared" si="10"/>
        <v>0.18181818181818182</v>
      </c>
      <c r="M28" s="41">
        <f t="shared" si="11"/>
        <v>9</v>
      </c>
      <c r="N28" s="32">
        <f t="shared" si="12"/>
        <v>1</v>
      </c>
      <c r="O28" s="32">
        <f t="shared" si="13"/>
        <v>1</v>
      </c>
      <c r="P28" s="46">
        <f t="shared" si="14"/>
        <v>11</v>
      </c>
      <c r="Q28" s="45">
        <f t="shared" si="15"/>
        <v>0.81818181818181823</v>
      </c>
      <c r="R28" s="45">
        <f t="shared" si="16"/>
        <v>9.0909090909090912E-2</v>
      </c>
      <c r="S28" s="45">
        <f t="shared" si="17"/>
        <v>9.0909090909090912E-2</v>
      </c>
      <c r="T28" s="36">
        <v>4</v>
      </c>
      <c r="U28" s="36">
        <v>7</v>
      </c>
      <c r="V28" s="36">
        <v>9</v>
      </c>
      <c r="W28" s="36">
        <v>2</v>
      </c>
      <c r="X28" s="36">
        <v>9</v>
      </c>
      <c r="Y28" s="36">
        <v>1</v>
      </c>
      <c r="Z28" s="36">
        <v>1</v>
      </c>
      <c r="AA28" s="4"/>
      <c r="AB28" s="4"/>
      <c r="AC28" s="4"/>
      <c r="AD28" s="4"/>
      <c r="AE28" s="4"/>
      <c r="AF28" s="4"/>
      <c r="AG28" s="4"/>
      <c r="AH28" s="36"/>
      <c r="AI28" s="36"/>
      <c r="AJ28" s="36"/>
      <c r="AK28" s="36"/>
      <c r="AL28" s="36"/>
      <c r="AM28" s="36"/>
      <c r="AN28" s="36"/>
      <c r="AO28" s="4"/>
      <c r="AP28" s="4"/>
      <c r="AQ28" s="4"/>
      <c r="AR28" s="4"/>
      <c r="AS28" s="4"/>
      <c r="AT28" s="4"/>
      <c r="AU28" s="4"/>
      <c r="AV28" s="36"/>
      <c r="AW28" s="36"/>
      <c r="AX28" s="36"/>
      <c r="AY28" s="36"/>
      <c r="AZ28" s="36"/>
      <c r="BA28" s="36"/>
      <c r="BB28" s="36"/>
      <c r="BC28" s="4"/>
      <c r="BD28" s="4"/>
      <c r="BE28" s="4"/>
      <c r="BF28" s="4"/>
      <c r="BG28" s="4"/>
      <c r="BH28" s="4"/>
      <c r="BI28" s="4"/>
      <c r="BJ28" s="36"/>
      <c r="BK28" s="36"/>
      <c r="BL28" s="36"/>
      <c r="BM28" s="36"/>
      <c r="BN28" s="36"/>
      <c r="BO28" s="36"/>
      <c r="BP28" s="36"/>
      <c r="BQ28" s="4"/>
      <c r="BR28" s="4"/>
      <c r="BS28" s="4"/>
      <c r="BT28" s="4"/>
      <c r="BU28" s="4"/>
      <c r="BV28" s="4"/>
      <c r="BW28" s="4"/>
      <c r="BX28" s="36"/>
      <c r="BY28" s="36"/>
      <c r="BZ28" s="36"/>
      <c r="CA28" s="36"/>
      <c r="CB28" s="36"/>
      <c r="CC28" s="36"/>
      <c r="CD28" s="36"/>
      <c r="CE28" s="4"/>
      <c r="CF28" s="4"/>
      <c r="CG28" s="4"/>
      <c r="CH28" s="4"/>
      <c r="CI28" s="4"/>
      <c r="CJ28" s="4"/>
      <c r="CK28" s="4"/>
      <c r="CL28" s="36"/>
      <c r="CM28" s="36"/>
      <c r="CN28" s="36"/>
      <c r="CO28" s="36"/>
      <c r="CP28" s="36"/>
      <c r="CQ28" s="36"/>
      <c r="CR28" s="36"/>
      <c r="CS28" s="4"/>
      <c r="CT28" s="4"/>
      <c r="CU28" s="4"/>
      <c r="CV28" s="4"/>
      <c r="CW28" s="4"/>
      <c r="CX28" s="4"/>
      <c r="CY28" s="4"/>
    </row>
    <row r="29" spans="1:103" x14ac:dyDescent="0.3">
      <c r="A29" s="36" t="s">
        <v>25</v>
      </c>
      <c r="B29" s="36" t="s">
        <v>54</v>
      </c>
      <c r="C29" s="32">
        <f t="shared" si="1"/>
        <v>2</v>
      </c>
      <c r="D29" s="32">
        <f t="shared" si="2"/>
        <v>6</v>
      </c>
      <c r="E29" s="41">
        <f t="shared" si="3"/>
        <v>8</v>
      </c>
      <c r="F29" s="45">
        <f t="shared" si="4"/>
        <v>0.25</v>
      </c>
      <c r="G29" s="45">
        <f t="shared" si="5"/>
        <v>0.75</v>
      </c>
      <c r="H29" s="32">
        <f t="shared" si="6"/>
        <v>3</v>
      </c>
      <c r="I29" s="41">
        <f t="shared" si="7"/>
        <v>5</v>
      </c>
      <c r="J29" s="43">
        <f t="shared" si="8"/>
        <v>8</v>
      </c>
      <c r="K29" s="49">
        <f t="shared" si="9"/>
        <v>0.375</v>
      </c>
      <c r="L29" s="49">
        <f t="shared" si="10"/>
        <v>0.625</v>
      </c>
      <c r="M29" s="41">
        <f t="shared" si="11"/>
        <v>0</v>
      </c>
      <c r="N29" s="32">
        <f t="shared" si="12"/>
        <v>0</v>
      </c>
      <c r="O29" s="32">
        <f t="shared" si="13"/>
        <v>0</v>
      </c>
      <c r="P29" s="46">
        <f t="shared" si="14"/>
        <v>0</v>
      </c>
      <c r="Q29" s="45" t="e">
        <f t="shared" si="15"/>
        <v>#DIV/0!</v>
      </c>
      <c r="R29" s="45" t="e">
        <f t="shared" si="16"/>
        <v>#DIV/0!</v>
      </c>
      <c r="S29" s="45" t="e">
        <f t="shared" si="17"/>
        <v>#DIV/0!</v>
      </c>
      <c r="T29" s="36">
        <v>2</v>
      </c>
      <c r="U29" s="36">
        <v>6</v>
      </c>
      <c r="V29" s="36">
        <v>3</v>
      </c>
      <c r="W29" s="36">
        <v>5</v>
      </c>
      <c r="X29" s="36">
        <v>0</v>
      </c>
      <c r="Y29" s="36">
        <v>0</v>
      </c>
      <c r="Z29" s="36">
        <v>0</v>
      </c>
      <c r="AA29" s="4"/>
      <c r="AB29" s="4"/>
      <c r="AC29" s="4"/>
      <c r="AD29" s="4"/>
      <c r="AE29" s="4"/>
      <c r="AF29" s="4"/>
      <c r="AG29" s="4"/>
      <c r="AH29" s="36"/>
      <c r="AI29" s="36"/>
      <c r="AJ29" s="36"/>
      <c r="AK29" s="36"/>
      <c r="AL29" s="36"/>
      <c r="AM29" s="36"/>
      <c r="AN29" s="36"/>
      <c r="AO29" s="4"/>
      <c r="AP29" s="4"/>
      <c r="AQ29" s="4"/>
      <c r="AR29" s="4"/>
      <c r="AS29" s="4"/>
      <c r="AT29" s="4"/>
      <c r="AU29" s="4"/>
      <c r="AV29" s="36"/>
      <c r="AW29" s="36"/>
      <c r="AX29" s="36"/>
      <c r="AY29" s="36"/>
      <c r="AZ29" s="36"/>
      <c r="BA29" s="36"/>
      <c r="BB29" s="36"/>
      <c r="BC29" s="4"/>
      <c r="BD29" s="4"/>
      <c r="BE29" s="4"/>
      <c r="BF29" s="4"/>
      <c r="BG29" s="4"/>
      <c r="BH29" s="4"/>
      <c r="BI29" s="4"/>
      <c r="BJ29" s="36"/>
      <c r="BK29" s="36"/>
      <c r="BL29" s="36"/>
      <c r="BM29" s="36"/>
      <c r="BN29" s="36"/>
      <c r="BO29" s="36"/>
      <c r="BP29" s="36"/>
      <c r="BQ29" s="4"/>
      <c r="BR29" s="4"/>
      <c r="BS29" s="4"/>
      <c r="BT29" s="4"/>
      <c r="BU29" s="4"/>
      <c r="BV29" s="4"/>
      <c r="BW29" s="4"/>
      <c r="BX29" s="36"/>
      <c r="BY29" s="36"/>
      <c r="BZ29" s="36"/>
      <c r="CA29" s="36"/>
      <c r="CB29" s="36"/>
      <c r="CC29" s="36"/>
      <c r="CD29" s="36"/>
      <c r="CE29" s="4"/>
      <c r="CF29" s="4"/>
      <c r="CG29" s="4"/>
      <c r="CH29" s="4"/>
      <c r="CI29" s="4"/>
      <c r="CJ29" s="4"/>
      <c r="CK29" s="4"/>
      <c r="CL29" s="36"/>
      <c r="CM29" s="36"/>
      <c r="CN29" s="36"/>
      <c r="CO29" s="36"/>
      <c r="CP29" s="36"/>
      <c r="CQ29" s="36"/>
      <c r="CR29" s="36"/>
      <c r="CS29" s="4"/>
      <c r="CT29" s="4"/>
      <c r="CU29" s="4"/>
      <c r="CV29" s="4"/>
      <c r="CW29" s="4"/>
      <c r="CX29" s="4"/>
      <c r="CY29" s="4"/>
    </row>
    <row r="30" spans="1:103" x14ac:dyDescent="0.3">
      <c r="A30" s="36" t="s">
        <v>27</v>
      </c>
      <c r="B30" s="36" t="s">
        <v>55</v>
      </c>
      <c r="C30" s="32">
        <f t="shared" si="1"/>
        <v>8</v>
      </c>
      <c r="D30" s="32">
        <f t="shared" si="2"/>
        <v>19</v>
      </c>
      <c r="E30" s="41">
        <f t="shared" si="3"/>
        <v>27</v>
      </c>
      <c r="F30" s="45">
        <f t="shared" si="4"/>
        <v>0.29629629629629628</v>
      </c>
      <c r="G30" s="45">
        <f t="shared" si="5"/>
        <v>0.70370370370370372</v>
      </c>
      <c r="H30" s="32">
        <f t="shared" si="6"/>
        <v>21</v>
      </c>
      <c r="I30" s="41">
        <f t="shared" si="7"/>
        <v>6</v>
      </c>
      <c r="J30" s="43">
        <f t="shared" si="8"/>
        <v>27</v>
      </c>
      <c r="K30" s="49">
        <f>H30/J30</f>
        <v>0.77777777777777779</v>
      </c>
      <c r="L30" s="49">
        <f t="shared" si="10"/>
        <v>0.22222222222222221</v>
      </c>
      <c r="M30" s="41">
        <f t="shared" si="11"/>
        <v>26</v>
      </c>
      <c r="N30" s="41">
        <f t="shared" si="12"/>
        <v>0</v>
      </c>
      <c r="O30" s="41">
        <f t="shared" si="13"/>
        <v>0</v>
      </c>
      <c r="P30" s="43">
        <f t="shared" si="14"/>
        <v>26</v>
      </c>
      <c r="Q30" s="49">
        <f t="shared" si="15"/>
        <v>1</v>
      </c>
      <c r="R30" s="49">
        <f t="shared" si="16"/>
        <v>0</v>
      </c>
      <c r="S30" s="49">
        <f t="shared" si="17"/>
        <v>0</v>
      </c>
      <c r="T30" s="36">
        <v>8</v>
      </c>
      <c r="U30" s="36">
        <v>19</v>
      </c>
      <c r="V30" s="36">
        <v>21</v>
      </c>
      <c r="W30" s="36">
        <v>6</v>
      </c>
      <c r="X30" s="36">
        <v>26</v>
      </c>
      <c r="Y30" s="36">
        <v>0</v>
      </c>
      <c r="Z30" s="36">
        <v>0</v>
      </c>
      <c r="AA30" s="4"/>
      <c r="AB30" s="4"/>
      <c r="AC30" s="4"/>
      <c r="AD30" s="4"/>
      <c r="AE30" s="4"/>
      <c r="AF30" s="4"/>
      <c r="AG30" s="4"/>
      <c r="AH30" s="36"/>
      <c r="AI30" s="36"/>
      <c r="AJ30" s="36"/>
      <c r="AK30" s="36"/>
      <c r="AL30" s="36"/>
      <c r="AM30" s="36"/>
      <c r="AN30" s="36"/>
      <c r="AO30" s="4"/>
      <c r="AP30" s="4"/>
      <c r="AQ30" s="4"/>
      <c r="AR30" s="4"/>
      <c r="AS30" s="4"/>
      <c r="AT30" s="4"/>
      <c r="AU30" s="4"/>
      <c r="AV30" s="36"/>
      <c r="AW30" s="36"/>
      <c r="AX30" s="36"/>
      <c r="AY30" s="36"/>
      <c r="AZ30" s="36"/>
      <c r="BA30" s="36"/>
      <c r="BB30" s="36"/>
      <c r="BC30" s="4"/>
      <c r="BD30" s="4"/>
      <c r="BE30" s="4"/>
      <c r="BF30" s="4"/>
      <c r="BG30" s="4"/>
      <c r="BH30" s="4"/>
      <c r="BI30" s="4"/>
      <c r="BJ30" s="36"/>
      <c r="BK30" s="36"/>
      <c r="BL30" s="36"/>
      <c r="BM30" s="36"/>
      <c r="BN30" s="36"/>
      <c r="BO30" s="36"/>
      <c r="BP30" s="36"/>
      <c r="BQ30" s="4"/>
      <c r="BR30" s="4"/>
      <c r="BS30" s="4"/>
      <c r="BT30" s="4"/>
      <c r="BU30" s="4"/>
      <c r="BV30" s="4"/>
      <c r="BW30" s="4"/>
      <c r="BX30" s="36"/>
      <c r="BY30" s="36"/>
      <c r="BZ30" s="36"/>
      <c r="CA30" s="36"/>
      <c r="CB30" s="36"/>
      <c r="CC30" s="36"/>
      <c r="CD30" s="36"/>
      <c r="CE30" s="4"/>
      <c r="CF30" s="4"/>
      <c r="CG30" s="4"/>
      <c r="CH30" s="4"/>
      <c r="CI30" s="4"/>
      <c r="CJ30" s="4"/>
      <c r="CK30" s="4"/>
      <c r="CL30" s="36"/>
      <c r="CM30" s="36"/>
      <c r="CN30" s="36"/>
      <c r="CO30" s="36"/>
      <c r="CP30" s="36"/>
      <c r="CQ30" s="36"/>
      <c r="CR30" s="36"/>
      <c r="CS30" s="4"/>
      <c r="CT30" s="4"/>
      <c r="CU30" s="4"/>
      <c r="CV30" s="4"/>
      <c r="CW30" s="4"/>
      <c r="CX30" s="4"/>
      <c r="CY30" s="4"/>
    </row>
    <row r="31" spans="1:103" x14ac:dyDescent="0.3">
      <c r="B31" s="32" t="s">
        <v>75</v>
      </c>
      <c r="C31" s="32">
        <f>SUM(C5:C30)</f>
        <v>107</v>
      </c>
      <c r="D31" s="41">
        <f>SUM(D5:D30)</f>
        <v>266</v>
      </c>
      <c r="E31" s="41">
        <f t="shared" si="3"/>
        <v>373</v>
      </c>
      <c r="F31" s="49">
        <f t="shared" si="4"/>
        <v>0.28686327077747992</v>
      </c>
      <c r="G31" s="49">
        <f t="shared" si="5"/>
        <v>0.71313672922252014</v>
      </c>
      <c r="H31" s="41">
        <f>SUM(H5:H30)</f>
        <v>311</v>
      </c>
      <c r="I31" s="41">
        <f>SUM(I5:I30)</f>
        <v>62</v>
      </c>
      <c r="J31" s="43">
        <f t="shared" si="8"/>
        <v>373</v>
      </c>
      <c r="K31" s="49">
        <f t="shared" si="9"/>
        <v>0.83378016085790885</v>
      </c>
      <c r="L31" s="49">
        <f t="shared" si="10"/>
        <v>0.16621983914209115</v>
      </c>
      <c r="M31" s="41">
        <f>SUM(M5:M30)</f>
        <v>320</v>
      </c>
      <c r="N31" s="41">
        <f>SUM(N5:N30)</f>
        <v>19</v>
      </c>
      <c r="O31" s="41">
        <f>SUM(O5:O30)</f>
        <v>15</v>
      </c>
      <c r="P31" s="43">
        <f t="shared" si="14"/>
        <v>354</v>
      </c>
      <c r="Q31" s="49">
        <f t="shared" si="15"/>
        <v>0.903954802259887</v>
      </c>
      <c r="R31" s="49">
        <f t="shared" si="16"/>
        <v>5.3672316384180789E-2</v>
      </c>
      <c r="S31" s="49">
        <f t="shared" si="17"/>
        <v>4.2372881355932202E-2</v>
      </c>
      <c r="T31" s="32">
        <f t="shared" ref="T31:AY31" si="18">SUM(T5:T30)</f>
        <v>107</v>
      </c>
      <c r="U31" s="32">
        <f t="shared" si="18"/>
        <v>266</v>
      </c>
      <c r="V31" s="32">
        <f t="shared" si="18"/>
        <v>311</v>
      </c>
      <c r="W31" s="32">
        <f t="shared" si="18"/>
        <v>62</v>
      </c>
      <c r="X31" s="32">
        <f t="shared" si="18"/>
        <v>320</v>
      </c>
      <c r="Y31" s="32">
        <f t="shared" si="18"/>
        <v>19</v>
      </c>
      <c r="Z31" s="32">
        <f t="shared" si="18"/>
        <v>15</v>
      </c>
      <c r="AA31" s="32">
        <f t="shared" si="18"/>
        <v>0</v>
      </c>
      <c r="AB31" s="32">
        <f t="shared" si="18"/>
        <v>0</v>
      </c>
      <c r="AC31" s="32">
        <f t="shared" si="18"/>
        <v>0</v>
      </c>
      <c r="AD31" s="32">
        <f t="shared" si="18"/>
        <v>0</v>
      </c>
      <c r="AE31" s="32">
        <f t="shared" si="18"/>
        <v>0</v>
      </c>
      <c r="AF31" s="32">
        <f t="shared" si="18"/>
        <v>0</v>
      </c>
      <c r="AG31" s="32">
        <f t="shared" si="18"/>
        <v>0</v>
      </c>
      <c r="AH31" s="32">
        <f t="shared" si="18"/>
        <v>0</v>
      </c>
      <c r="AI31" s="32">
        <f t="shared" si="18"/>
        <v>0</v>
      </c>
      <c r="AJ31" s="32">
        <f t="shared" si="18"/>
        <v>0</v>
      </c>
      <c r="AK31" s="32">
        <f t="shared" si="18"/>
        <v>0</v>
      </c>
      <c r="AL31" s="32">
        <f t="shared" si="18"/>
        <v>0</v>
      </c>
      <c r="AM31" s="32">
        <f t="shared" si="18"/>
        <v>0</v>
      </c>
      <c r="AN31" s="32">
        <f t="shared" si="18"/>
        <v>0</v>
      </c>
      <c r="AO31" s="32">
        <f t="shared" si="18"/>
        <v>0</v>
      </c>
      <c r="AP31" s="32">
        <f t="shared" si="18"/>
        <v>0</v>
      </c>
      <c r="AQ31" s="32">
        <f t="shared" si="18"/>
        <v>0</v>
      </c>
      <c r="AR31" s="32">
        <f t="shared" si="18"/>
        <v>0</v>
      </c>
      <c r="AS31" s="32">
        <f t="shared" si="18"/>
        <v>0</v>
      </c>
      <c r="AT31" s="32">
        <f t="shared" si="18"/>
        <v>0</v>
      </c>
      <c r="AU31" s="32">
        <f t="shared" si="18"/>
        <v>0</v>
      </c>
      <c r="AV31" s="32">
        <f t="shared" si="18"/>
        <v>0</v>
      </c>
      <c r="AW31" s="32">
        <f t="shared" si="18"/>
        <v>0</v>
      </c>
      <c r="AX31" s="32">
        <f t="shared" si="18"/>
        <v>0</v>
      </c>
      <c r="AY31" s="32">
        <f t="shared" si="18"/>
        <v>0</v>
      </c>
      <c r="AZ31" s="32">
        <f t="shared" ref="AZ31:CE31" si="19">SUM(AZ5:AZ30)</f>
        <v>0</v>
      </c>
      <c r="BA31" s="32">
        <f t="shared" si="19"/>
        <v>0</v>
      </c>
      <c r="BB31" s="32">
        <f t="shared" si="19"/>
        <v>0</v>
      </c>
      <c r="BC31" s="32">
        <f t="shared" si="19"/>
        <v>0</v>
      </c>
      <c r="BD31" s="32">
        <f t="shared" si="19"/>
        <v>0</v>
      </c>
      <c r="BE31" s="32">
        <f t="shared" si="19"/>
        <v>0</v>
      </c>
      <c r="BF31" s="32">
        <f t="shared" si="19"/>
        <v>0</v>
      </c>
      <c r="BG31" s="32">
        <f t="shared" si="19"/>
        <v>0</v>
      </c>
      <c r="BH31" s="32">
        <f t="shared" si="19"/>
        <v>0</v>
      </c>
      <c r="BI31" s="32">
        <f t="shared" si="19"/>
        <v>0</v>
      </c>
      <c r="BJ31" s="32">
        <f t="shared" si="19"/>
        <v>0</v>
      </c>
      <c r="BK31" s="32">
        <f t="shared" si="19"/>
        <v>0</v>
      </c>
      <c r="BL31" s="32">
        <f t="shared" si="19"/>
        <v>0</v>
      </c>
      <c r="BM31" s="32">
        <f t="shared" si="19"/>
        <v>0</v>
      </c>
      <c r="BN31" s="32">
        <f t="shared" si="19"/>
        <v>0</v>
      </c>
      <c r="BO31" s="32">
        <f t="shared" si="19"/>
        <v>0</v>
      </c>
      <c r="BP31" s="32">
        <f t="shared" si="19"/>
        <v>0</v>
      </c>
      <c r="BQ31" s="32">
        <f t="shared" si="19"/>
        <v>0</v>
      </c>
      <c r="BR31" s="32">
        <f t="shared" si="19"/>
        <v>0</v>
      </c>
      <c r="BS31" s="32">
        <f t="shared" si="19"/>
        <v>0</v>
      </c>
      <c r="BT31" s="32">
        <f t="shared" si="19"/>
        <v>0</v>
      </c>
      <c r="BU31" s="32">
        <f t="shared" si="19"/>
        <v>0</v>
      </c>
      <c r="BV31" s="32">
        <f t="shared" si="19"/>
        <v>0</v>
      </c>
      <c r="BW31" s="32">
        <f t="shared" si="19"/>
        <v>0</v>
      </c>
      <c r="BX31" s="32">
        <f t="shared" si="19"/>
        <v>0</v>
      </c>
      <c r="BY31" s="32">
        <f t="shared" si="19"/>
        <v>0</v>
      </c>
      <c r="BZ31" s="32">
        <f t="shared" si="19"/>
        <v>0</v>
      </c>
      <c r="CA31" s="32">
        <f t="shared" si="19"/>
        <v>0</v>
      </c>
      <c r="CB31" s="32">
        <f t="shared" si="19"/>
        <v>0</v>
      </c>
      <c r="CC31" s="32">
        <f t="shared" si="19"/>
        <v>0</v>
      </c>
      <c r="CD31" s="32">
        <f t="shared" si="19"/>
        <v>0</v>
      </c>
      <c r="CE31" s="32">
        <f t="shared" si="19"/>
        <v>0</v>
      </c>
      <c r="CF31" s="32">
        <f t="shared" ref="CF31:CY31" si="20">SUM(CF5:CF30)</f>
        <v>0</v>
      </c>
      <c r="CG31" s="32">
        <f t="shared" si="20"/>
        <v>0</v>
      </c>
      <c r="CH31" s="32">
        <f t="shared" si="20"/>
        <v>0</v>
      </c>
      <c r="CI31" s="32">
        <f t="shared" si="20"/>
        <v>0</v>
      </c>
      <c r="CJ31" s="32">
        <f t="shared" si="20"/>
        <v>0</v>
      </c>
      <c r="CK31" s="32">
        <f t="shared" si="20"/>
        <v>0</v>
      </c>
      <c r="CL31" s="32">
        <f t="shared" si="20"/>
        <v>0</v>
      </c>
      <c r="CM31" s="32">
        <f t="shared" si="20"/>
        <v>0</v>
      </c>
      <c r="CN31" s="32">
        <f t="shared" si="20"/>
        <v>0</v>
      </c>
      <c r="CO31" s="32">
        <f t="shared" si="20"/>
        <v>0</v>
      </c>
      <c r="CP31" s="32">
        <f t="shared" si="20"/>
        <v>0</v>
      </c>
      <c r="CQ31" s="32">
        <f t="shared" si="20"/>
        <v>0</v>
      </c>
      <c r="CR31" s="32">
        <f t="shared" si="20"/>
        <v>0</v>
      </c>
      <c r="CS31" s="32">
        <f t="shared" si="20"/>
        <v>0</v>
      </c>
      <c r="CT31" s="32">
        <f t="shared" si="20"/>
        <v>0</v>
      </c>
      <c r="CU31" s="32">
        <f t="shared" si="20"/>
        <v>0</v>
      </c>
      <c r="CV31" s="32">
        <f t="shared" si="20"/>
        <v>0</v>
      </c>
      <c r="CW31" s="32">
        <f t="shared" si="20"/>
        <v>0</v>
      </c>
      <c r="CX31" s="32">
        <f t="shared" si="20"/>
        <v>0</v>
      </c>
      <c r="CY31" s="64">
        <f t="shared" si="20"/>
        <v>0</v>
      </c>
    </row>
    <row r="32" spans="1:103" ht="16.2" x14ac:dyDescent="0.3">
      <c r="E32" s="47"/>
      <c r="F32" s="48"/>
      <c r="G32" s="48"/>
      <c r="J32" s="47"/>
      <c r="K32" s="48"/>
      <c r="L32" s="48"/>
      <c r="P32" s="47"/>
      <c r="Q32" s="48"/>
      <c r="R32" s="48"/>
      <c r="S32" s="48"/>
    </row>
    <row r="33" spans="2:58" x14ac:dyDescent="0.3">
      <c r="B33" s="57"/>
      <c r="C33" s="119" t="s">
        <v>75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spans="2:58" x14ac:dyDescent="0.3">
      <c r="B34" s="57"/>
      <c r="C34" s="119" t="s">
        <v>235</v>
      </c>
      <c r="D34" s="119"/>
      <c r="E34" s="119"/>
      <c r="F34" s="119"/>
      <c r="G34" s="119"/>
      <c r="H34" s="119" t="s">
        <v>232</v>
      </c>
      <c r="I34" s="119"/>
      <c r="J34" s="119"/>
      <c r="K34" s="119"/>
      <c r="L34" s="119"/>
      <c r="M34" s="119" t="s">
        <v>233</v>
      </c>
      <c r="N34" s="119"/>
      <c r="O34" s="119"/>
      <c r="P34" s="119"/>
      <c r="Q34" s="119"/>
      <c r="R34" s="119"/>
      <c r="S34" s="119"/>
    </row>
    <row r="35" spans="2:58" ht="31.2" x14ac:dyDescent="0.3">
      <c r="B35" s="57"/>
      <c r="C35" s="58" t="s">
        <v>226</v>
      </c>
      <c r="D35" s="58" t="s">
        <v>227</v>
      </c>
      <c r="E35" s="58" t="s">
        <v>236</v>
      </c>
      <c r="F35" s="59" t="s">
        <v>226</v>
      </c>
      <c r="G35" s="59" t="s">
        <v>227</v>
      </c>
      <c r="H35" s="58" t="s">
        <v>228</v>
      </c>
      <c r="I35" s="58" t="s">
        <v>229</v>
      </c>
      <c r="J35" s="59" t="s">
        <v>237</v>
      </c>
      <c r="K35" s="59" t="s">
        <v>228</v>
      </c>
      <c r="L35" s="59" t="s">
        <v>229</v>
      </c>
      <c r="M35" s="58" t="s">
        <v>230</v>
      </c>
      <c r="N35" s="58" t="s">
        <v>231</v>
      </c>
      <c r="O35" s="60" t="s">
        <v>239</v>
      </c>
      <c r="P35" s="59" t="s">
        <v>237</v>
      </c>
      <c r="Q35" s="61" t="s">
        <v>243</v>
      </c>
      <c r="R35" s="59" t="s">
        <v>231</v>
      </c>
      <c r="S35" s="61" t="s">
        <v>239</v>
      </c>
    </row>
    <row r="36" spans="2:58" x14ac:dyDescent="0.3">
      <c r="B36" s="39" t="s">
        <v>48</v>
      </c>
      <c r="C36" s="39">
        <f>T31</f>
        <v>107</v>
      </c>
      <c r="D36" s="39">
        <f>U31</f>
        <v>266</v>
      </c>
      <c r="E36" s="41">
        <f t="shared" si="3"/>
        <v>373</v>
      </c>
      <c r="F36" s="49">
        <f t="shared" ref="F36:F48" si="21">C36/E36</f>
        <v>0.28686327077747992</v>
      </c>
      <c r="G36" s="49">
        <f t="shared" ref="G36:G48" si="22">D36/E36</f>
        <v>0.71313672922252014</v>
      </c>
      <c r="H36" s="39">
        <f>V31</f>
        <v>311</v>
      </c>
      <c r="I36" s="39">
        <f>W31</f>
        <v>62</v>
      </c>
      <c r="J36" s="43">
        <f t="shared" ref="J36:J48" si="23">SUM(H36:I36)</f>
        <v>373</v>
      </c>
      <c r="K36" s="49">
        <f t="shared" ref="K36:K48" si="24">H36/J36</f>
        <v>0.83378016085790885</v>
      </c>
      <c r="L36" s="49">
        <f t="shared" ref="L36:L48" si="25">I36/J36</f>
        <v>0.16621983914209115</v>
      </c>
      <c r="M36" s="39">
        <f>X31</f>
        <v>320</v>
      </c>
      <c r="N36" s="39">
        <f>Y31</f>
        <v>19</v>
      </c>
      <c r="O36" s="39">
        <f>Z31</f>
        <v>15</v>
      </c>
      <c r="P36" s="43">
        <f t="shared" ref="P36:P48" si="26">SUM(M36:O36)</f>
        <v>354</v>
      </c>
      <c r="Q36" s="49">
        <f t="shared" ref="Q36:Q47" si="27">M36/P36</f>
        <v>0.903954802259887</v>
      </c>
      <c r="R36" s="49">
        <f t="shared" ref="R36:R48" si="28">N36/P36</f>
        <v>5.3672316384180789E-2</v>
      </c>
      <c r="S36" s="49">
        <f t="shared" ref="S36:S48" si="29">O36/P36</f>
        <v>4.2372881355932202E-2</v>
      </c>
    </row>
    <row r="37" spans="2:58" x14ac:dyDescent="0.3">
      <c r="B37" s="39" t="s">
        <v>77</v>
      </c>
      <c r="C37" s="39">
        <f>AA31</f>
        <v>0</v>
      </c>
      <c r="D37" s="39">
        <f>AB31</f>
        <v>0</v>
      </c>
      <c r="E37" s="41">
        <f t="shared" si="3"/>
        <v>0</v>
      </c>
      <c r="F37" s="49" t="e">
        <f t="shared" si="21"/>
        <v>#DIV/0!</v>
      </c>
      <c r="G37" s="49" t="e">
        <f t="shared" si="22"/>
        <v>#DIV/0!</v>
      </c>
      <c r="H37" s="39">
        <f>AC31</f>
        <v>0</v>
      </c>
      <c r="I37" s="39">
        <f>AD31</f>
        <v>0</v>
      </c>
      <c r="J37" s="43">
        <f t="shared" si="23"/>
        <v>0</v>
      </c>
      <c r="K37" s="49" t="e">
        <f t="shared" si="24"/>
        <v>#DIV/0!</v>
      </c>
      <c r="L37" s="49" t="e">
        <f t="shared" si="25"/>
        <v>#DIV/0!</v>
      </c>
      <c r="M37" s="39">
        <f>AE31</f>
        <v>0</v>
      </c>
      <c r="N37" s="39">
        <f>AF31</f>
        <v>0</v>
      </c>
      <c r="O37" s="39">
        <f>AG31</f>
        <v>0</v>
      </c>
      <c r="P37" s="43">
        <f t="shared" si="26"/>
        <v>0</v>
      </c>
      <c r="Q37" s="49" t="e">
        <f t="shared" si="27"/>
        <v>#DIV/0!</v>
      </c>
      <c r="R37" s="49" t="e">
        <f t="shared" si="28"/>
        <v>#DIV/0!</v>
      </c>
      <c r="S37" s="49" t="e">
        <f t="shared" si="29"/>
        <v>#DIV/0!</v>
      </c>
    </row>
    <row r="38" spans="2:58" x14ac:dyDescent="0.3">
      <c r="B38" s="39" t="s">
        <v>65</v>
      </c>
      <c r="C38" s="39">
        <f>AH31</f>
        <v>0</v>
      </c>
      <c r="D38" s="39">
        <f>AI31</f>
        <v>0</v>
      </c>
      <c r="E38" s="41">
        <f t="shared" si="3"/>
        <v>0</v>
      </c>
      <c r="F38" s="49" t="e">
        <f t="shared" si="21"/>
        <v>#DIV/0!</v>
      </c>
      <c r="G38" s="49" t="e">
        <f t="shared" si="22"/>
        <v>#DIV/0!</v>
      </c>
      <c r="H38" s="39">
        <f>AJ31</f>
        <v>0</v>
      </c>
      <c r="I38" s="39">
        <f>AK31</f>
        <v>0</v>
      </c>
      <c r="J38" s="43">
        <f t="shared" si="23"/>
        <v>0</v>
      </c>
      <c r="K38" s="49" t="e">
        <f t="shared" si="24"/>
        <v>#DIV/0!</v>
      </c>
      <c r="L38" s="49" t="e">
        <f t="shared" si="25"/>
        <v>#DIV/0!</v>
      </c>
      <c r="M38" s="39">
        <f>AL31</f>
        <v>0</v>
      </c>
      <c r="N38" s="39">
        <f>AM31</f>
        <v>0</v>
      </c>
      <c r="O38" s="39">
        <f>AN31</f>
        <v>0</v>
      </c>
      <c r="P38" s="43">
        <f t="shared" si="26"/>
        <v>0</v>
      </c>
      <c r="Q38" s="49" t="e">
        <f t="shared" si="27"/>
        <v>#DIV/0!</v>
      </c>
      <c r="R38" s="49" t="e">
        <f t="shared" si="28"/>
        <v>#DIV/0!</v>
      </c>
      <c r="S38" s="49" t="e">
        <f t="shared" si="29"/>
        <v>#DIV/0!</v>
      </c>
    </row>
    <row r="39" spans="2:58" x14ac:dyDescent="0.3">
      <c r="B39" s="39" t="s">
        <v>66</v>
      </c>
      <c r="C39" s="39">
        <f>AO31</f>
        <v>0</v>
      </c>
      <c r="D39" s="39">
        <f>AP31</f>
        <v>0</v>
      </c>
      <c r="E39" s="41">
        <f t="shared" si="3"/>
        <v>0</v>
      </c>
      <c r="F39" s="49" t="e">
        <f t="shared" si="21"/>
        <v>#DIV/0!</v>
      </c>
      <c r="G39" s="49" t="e">
        <f t="shared" si="22"/>
        <v>#DIV/0!</v>
      </c>
      <c r="H39" s="39">
        <f>AQ31</f>
        <v>0</v>
      </c>
      <c r="I39" s="39">
        <f>AR31</f>
        <v>0</v>
      </c>
      <c r="J39" s="43">
        <f t="shared" si="23"/>
        <v>0</v>
      </c>
      <c r="K39" s="49" t="e">
        <f t="shared" si="24"/>
        <v>#DIV/0!</v>
      </c>
      <c r="L39" s="49" t="e">
        <f t="shared" si="25"/>
        <v>#DIV/0!</v>
      </c>
      <c r="M39" s="39">
        <f>AS31</f>
        <v>0</v>
      </c>
      <c r="N39" s="39">
        <f>AT31</f>
        <v>0</v>
      </c>
      <c r="O39" s="39">
        <f>AU31</f>
        <v>0</v>
      </c>
      <c r="P39" s="43">
        <f t="shared" si="26"/>
        <v>0</v>
      </c>
      <c r="Q39" s="49" t="e">
        <f t="shared" si="27"/>
        <v>#DIV/0!</v>
      </c>
      <c r="R39" s="49" t="e">
        <f t="shared" si="28"/>
        <v>#DIV/0!</v>
      </c>
      <c r="S39" s="49" t="e">
        <f t="shared" si="29"/>
        <v>#DIV/0!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2:58" x14ac:dyDescent="0.3">
      <c r="B40" s="39" t="s">
        <v>67</v>
      </c>
      <c r="C40" s="39">
        <f>AV31</f>
        <v>0</v>
      </c>
      <c r="D40" s="39">
        <f>AW31</f>
        <v>0</v>
      </c>
      <c r="E40" s="41">
        <f t="shared" si="3"/>
        <v>0</v>
      </c>
      <c r="F40" s="49" t="e">
        <f t="shared" si="21"/>
        <v>#DIV/0!</v>
      </c>
      <c r="G40" s="49" t="e">
        <f t="shared" si="22"/>
        <v>#DIV/0!</v>
      </c>
      <c r="H40" s="39">
        <f>AX31</f>
        <v>0</v>
      </c>
      <c r="I40" s="39">
        <f>AY31</f>
        <v>0</v>
      </c>
      <c r="J40" s="43">
        <f t="shared" si="23"/>
        <v>0</v>
      </c>
      <c r="K40" s="49" t="e">
        <f t="shared" si="24"/>
        <v>#DIV/0!</v>
      </c>
      <c r="L40" s="49" t="e">
        <f t="shared" si="25"/>
        <v>#DIV/0!</v>
      </c>
      <c r="M40" s="39">
        <f>AZ31</f>
        <v>0</v>
      </c>
      <c r="N40" s="39">
        <f>BA31</f>
        <v>0</v>
      </c>
      <c r="O40" s="39">
        <f>BB31</f>
        <v>0</v>
      </c>
      <c r="P40" s="43">
        <f t="shared" si="26"/>
        <v>0</v>
      </c>
      <c r="Q40" s="49" t="e">
        <f t="shared" si="27"/>
        <v>#DIV/0!</v>
      </c>
      <c r="R40" s="49" t="e">
        <f t="shared" si="28"/>
        <v>#DIV/0!</v>
      </c>
      <c r="S40" s="49" t="e">
        <f t="shared" si="29"/>
        <v>#DIV/0!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2:58" x14ac:dyDescent="0.3">
      <c r="B41" s="39" t="s">
        <v>68</v>
      </c>
      <c r="C41" s="39">
        <f>BC31</f>
        <v>0</v>
      </c>
      <c r="D41" s="39">
        <f>BD31</f>
        <v>0</v>
      </c>
      <c r="E41" s="41">
        <f t="shared" si="3"/>
        <v>0</v>
      </c>
      <c r="F41" s="49" t="e">
        <f t="shared" si="21"/>
        <v>#DIV/0!</v>
      </c>
      <c r="G41" s="49" t="e">
        <f t="shared" si="22"/>
        <v>#DIV/0!</v>
      </c>
      <c r="H41" s="39">
        <f>BE31</f>
        <v>0</v>
      </c>
      <c r="I41" s="39">
        <f>BF31</f>
        <v>0</v>
      </c>
      <c r="J41" s="43">
        <f t="shared" si="23"/>
        <v>0</v>
      </c>
      <c r="K41" s="49" t="e">
        <f t="shared" si="24"/>
        <v>#DIV/0!</v>
      </c>
      <c r="L41" s="49" t="e">
        <f t="shared" si="25"/>
        <v>#DIV/0!</v>
      </c>
      <c r="M41" s="39">
        <f>BG31</f>
        <v>0</v>
      </c>
      <c r="N41" s="39">
        <f>BH31</f>
        <v>0</v>
      </c>
      <c r="O41" s="39">
        <f>BI31</f>
        <v>0</v>
      </c>
      <c r="P41" s="43">
        <f t="shared" si="26"/>
        <v>0</v>
      </c>
      <c r="Q41" s="49" t="e">
        <f t="shared" si="27"/>
        <v>#DIV/0!</v>
      </c>
      <c r="R41" s="49" t="e">
        <f t="shared" si="28"/>
        <v>#DIV/0!</v>
      </c>
      <c r="S41" s="49" t="e">
        <f t="shared" si="29"/>
        <v>#DIV/0!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2:58" x14ac:dyDescent="0.3">
      <c r="B42" s="39" t="s">
        <v>69</v>
      </c>
      <c r="C42" s="39">
        <f>BJ31</f>
        <v>0</v>
      </c>
      <c r="D42" s="39">
        <f>BK31</f>
        <v>0</v>
      </c>
      <c r="E42" s="41">
        <f t="shared" si="3"/>
        <v>0</v>
      </c>
      <c r="F42" s="49" t="e">
        <f t="shared" si="21"/>
        <v>#DIV/0!</v>
      </c>
      <c r="G42" s="49" t="e">
        <f t="shared" si="22"/>
        <v>#DIV/0!</v>
      </c>
      <c r="H42" s="39">
        <f>BL31</f>
        <v>0</v>
      </c>
      <c r="I42" s="39">
        <f>BM31</f>
        <v>0</v>
      </c>
      <c r="J42" s="43">
        <f t="shared" si="23"/>
        <v>0</v>
      </c>
      <c r="K42" s="49" t="e">
        <f t="shared" si="24"/>
        <v>#DIV/0!</v>
      </c>
      <c r="L42" s="49" t="e">
        <f t="shared" si="25"/>
        <v>#DIV/0!</v>
      </c>
      <c r="M42" s="39">
        <f>BN31</f>
        <v>0</v>
      </c>
      <c r="N42" s="39">
        <f>BO31</f>
        <v>0</v>
      </c>
      <c r="O42" s="39">
        <f>BP31</f>
        <v>0</v>
      </c>
      <c r="P42" s="43">
        <f t="shared" si="26"/>
        <v>0</v>
      </c>
      <c r="Q42" s="49" t="e">
        <f t="shared" si="27"/>
        <v>#DIV/0!</v>
      </c>
      <c r="R42" s="49" t="e">
        <f t="shared" si="28"/>
        <v>#DIV/0!</v>
      </c>
      <c r="S42" s="49" t="e">
        <f t="shared" si="29"/>
        <v>#DIV/0!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58" x14ac:dyDescent="0.3">
      <c r="B43" s="39" t="s">
        <v>70</v>
      </c>
      <c r="C43" s="39">
        <f>BQ31</f>
        <v>0</v>
      </c>
      <c r="D43" s="39">
        <f>BR31</f>
        <v>0</v>
      </c>
      <c r="E43" s="41">
        <f t="shared" si="3"/>
        <v>0</v>
      </c>
      <c r="F43" s="49" t="e">
        <f t="shared" si="21"/>
        <v>#DIV/0!</v>
      </c>
      <c r="G43" s="49" t="e">
        <f t="shared" si="22"/>
        <v>#DIV/0!</v>
      </c>
      <c r="H43" s="39">
        <f>BS31</f>
        <v>0</v>
      </c>
      <c r="I43" s="39">
        <f>BT31</f>
        <v>0</v>
      </c>
      <c r="J43" s="43">
        <f t="shared" si="23"/>
        <v>0</v>
      </c>
      <c r="K43" s="49" t="e">
        <f t="shared" si="24"/>
        <v>#DIV/0!</v>
      </c>
      <c r="L43" s="49" t="e">
        <f t="shared" si="25"/>
        <v>#DIV/0!</v>
      </c>
      <c r="M43" s="39">
        <f>BU31</f>
        <v>0</v>
      </c>
      <c r="N43" s="39">
        <f>BV31</f>
        <v>0</v>
      </c>
      <c r="O43" s="39">
        <f>BW31</f>
        <v>0</v>
      </c>
      <c r="P43" s="43">
        <f t="shared" si="26"/>
        <v>0</v>
      </c>
      <c r="Q43" s="49" t="e">
        <f t="shared" si="27"/>
        <v>#DIV/0!</v>
      </c>
      <c r="R43" s="49" t="e">
        <f t="shared" si="28"/>
        <v>#DIV/0!</v>
      </c>
      <c r="S43" s="49" t="e">
        <f t="shared" si="29"/>
        <v>#DIV/0!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2:58" x14ac:dyDescent="0.3">
      <c r="B44" s="39" t="s">
        <v>71</v>
      </c>
      <c r="C44" s="39">
        <f>BX31</f>
        <v>0</v>
      </c>
      <c r="D44" s="39">
        <f>BY31</f>
        <v>0</v>
      </c>
      <c r="E44" s="41">
        <f t="shared" si="3"/>
        <v>0</v>
      </c>
      <c r="F44" s="49" t="e">
        <f t="shared" si="21"/>
        <v>#DIV/0!</v>
      </c>
      <c r="G44" s="49" t="e">
        <f t="shared" si="22"/>
        <v>#DIV/0!</v>
      </c>
      <c r="H44" s="39">
        <f>BZ31</f>
        <v>0</v>
      </c>
      <c r="I44" s="39">
        <f>CA31</f>
        <v>0</v>
      </c>
      <c r="J44" s="43">
        <f t="shared" si="23"/>
        <v>0</v>
      </c>
      <c r="K44" s="49" t="e">
        <f t="shared" si="24"/>
        <v>#DIV/0!</v>
      </c>
      <c r="L44" s="49" t="e">
        <f t="shared" si="25"/>
        <v>#DIV/0!</v>
      </c>
      <c r="M44" s="39">
        <f>CB31</f>
        <v>0</v>
      </c>
      <c r="N44" s="39">
        <f>CC31</f>
        <v>0</v>
      </c>
      <c r="O44" s="39">
        <f>CD31</f>
        <v>0</v>
      </c>
      <c r="P44" s="43">
        <f t="shared" si="26"/>
        <v>0</v>
      </c>
      <c r="Q44" s="49" t="e">
        <f t="shared" si="27"/>
        <v>#DIV/0!</v>
      </c>
      <c r="R44" s="49" t="e">
        <f t="shared" si="28"/>
        <v>#DIV/0!</v>
      </c>
      <c r="S44" s="49" t="e">
        <f t="shared" si="29"/>
        <v>#DIV/0!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2:58" x14ac:dyDescent="0.3">
      <c r="B45" s="39" t="s">
        <v>72</v>
      </c>
      <c r="C45" s="39">
        <f>CE31</f>
        <v>0</v>
      </c>
      <c r="D45" s="39">
        <f>CF31</f>
        <v>0</v>
      </c>
      <c r="E45" s="41">
        <f t="shared" si="3"/>
        <v>0</v>
      </c>
      <c r="F45" s="49" t="e">
        <f t="shared" si="21"/>
        <v>#DIV/0!</v>
      </c>
      <c r="G45" s="49" t="e">
        <f t="shared" si="22"/>
        <v>#DIV/0!</v>
      </c>
      <c r="H45" s="39">
        <f>CG31</f>
        <v>0</v>
      </c>
      <c r="I45" s="39">
        <f>CH31</f>
        <v>0</v>
      </c>
      <c r="J45" s="43">
        <f t="shared" si="23"/>
        <v>0</v>
      </c>
      <c r="K45" s="49" t="e">
        <f t="shared" si="24"/>
        <v>#DIV/0!</v>
      </c>
      <c r="L45" s="49" t="e">
        <f t="shared" si="25"/>
        <v>#DIV/0!</v>
      </c>
      <c r="M45" s="39">
        <f>CI31</f>
        <v>0</v>
      </c>
      <c r="N45" s="39">
        <f>CJ31</f>
        <v>0</v>
      </c>
      <c r="O45" s="39">
        <f>CK31</f>
        <v>0</v>
      </c>
      <c r="P45" s="43">
        <f t="shared" si="26"/>
        <v>0</v>
      </c>
      <c r="Q45" s="49" t="e">
        <f t="shared" si="27"/>
        <v>#DIV/0!</v>
      </c>
      <c r="R45" s="49" t="e">
        <f t="shared" si="28"/>
        <v>#DIV/0!</v>
      </c>
      <c r="S45" s="49" t="e">
        <f t="shared" si="29"/>
        <v>#DIV/0!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2:58" x14ac:dyDescent="0.3">
      <c r="B46" s="39" t="s">
        <v>73</v>
      </c>
      <c r="C46" s="39">
        <f>CL31</f>
        <v>0</v>
      </c>
      <c r="D46" s="39">
        <f>CM31</f>
        <v>0</v>
      </c>
      <c r="E46" s="41">
        <f t="shared" si="3"/>
        <v>0</v>
      </c>
      <c r="F46" s="49" t="e">
        <f t="shared" si="21"/>
        <v>#DIV/0!</v>
      </c>
      <c r="G46" s="49" t="e">
        <f t="shared" si="22"/>
        <v>#DIV/0!</v>
      </c>
      <c r="H46" s="39">
        <f>CN31</f>
        <v>0</v>
      </c>
      <c r="I46" s="39">
        <f>CO31</f>
        <v>0</v>
      </c>
      <c r="J46" s="43">
        <f t="shared" si="23"/>
        <v>0</v>
      </c>
      <c r="K46" s="49" t="e">
        <f t="shared" si="24"/>
        <v>#DIV/0!</v>
      </c>
      <c r="L46" s="49" t="e">
        <f t="shared" si="25"/>
        <v>#DIV/0!</v>
      </c>
      <c r="M46" s="39">
        <f>CP31</f>
        <v>0</v>
      </c>
      <c r="N46" s="39">
        <f>CQ31</f>
        <v>0</v>
      </c>
      <c r="O46" s="39">
        <f>CR31</f>
        <v>0</v>
      </c>
      <c r="P46" s="43">
        <f t="shared" si="26"/>
        <v>0</v>
      </c>
      <c r="Q46" s="49" t="e">
        <f t="shared" si="27"/>
        <v>#DIV/0!</v>
      </c>
      <c r="R46" s="49" t="e">
        <f t="shared" si="28"/>
        <v>#DIV/0!</v>
      </c>
      <c r="S46" s="49" t="e">
        <f t="shared" si="29"/>
        <v>#DIV/0!</v>
      </c>
    </row>
    <row r="47" spans="2:58" x14ac:dyDescent="0.3">
      <c r="B47" s="39" t="s">
        <v>74</v>
      </c>
      <c r="C47" s="39">
        <f>CS31</f>
        <v>0</v>
      </c>
      <c r="D47" s="39">
        <f>CT31</f>
        <v>0</v>
      </c>
      <c r="E47" s="41">
        <f t="shared" si="3"/>
        <v>0</v>
      </c>
      <c r="F47" s="49" t="e">
        <f t="shared" si="21"/>
        <v>#DIV/0!</v>
      </c>
      <c r="G47" s="49" t="e">
        <f t="shared" si="22"/>
        <v>#DIV/0!</v>
      </c>
      <c r="H47" s="39">
        <f>CU31</f>
        <v>0</v>
      </c>
      <c r="I47" s="39">
        <f>CV31</f>
        <v>0</v>
      </c>
      <c r="J47" s="43">
        <f t="shared" si="23"/>
        <v>0</v>
      </c>
      <c r="K47" s="49" t="e">
        <f t="shared" si="24"/>
        <v>#DIV/0!</v>
      </c>
      <c r="L47" s="49" t="e">
        <f t="shared" si="25"/>
        <v>#DIV/0!</v>
      </c>
      <c r="M47" s="39">
        <f>CW31</f>
        <v>0</v>
      </c>
      <c r="N47" s="39">
        <f>CX31</f>
        <v>0</v>
      </c>
      <c r="O47" s="39">
        <f>CY31</f>
        <v>0</v>
      </c>
      <c r="P47" s="43">
        <f t="shared" si="26"/>
        <v>0</v>
      </c>
      <c r="Q47" s="49" t="e">
        <f t="shared" si="27"/>
        <v>#DIV/0!</v>
      </c>
      <c r="R47" s="49" t="e">
        <f t="shared" si="28"/>
        <v>#DIV/0!</v>
      </c>
      <c r="S47" s="49" t="e">
        <f t="shared" si="29"/>
        <v>#DIV/0!</v>
      </c>
    </row>
    <row r="48" spans="2:58" x14ac:dyDescent="0.3">
      <c r="B48" s="41" t="s">
        <v>75</v>
      </c>
      <c r="C48" s="41">
        <f>SUM(C36:C47)</f>
        <v>107</v>
      </c>
      <c r="D48" s="41">
        <f t="shared" ref="D48" si="30">SUM(D36:D47)</f>
        <v>266</v>
      </c>
      <c r="E48" s="41">
        <f t="shared" si="3"/>
        <v>373</v>
      </c>
      <c r="F48" s="49">
        <f t="shared" si="21"/>
        <v>0.28686327077747992</v>
      </c>
      <c r="G48" s="49">
        <f t="shared" si="22"/>
        <v>0.71313672922252014</v>
      </c>
      <c r="H48" s="41">
        <f>SUM(H36:H47)</f>
        <v>311</v>
      </c>
      <c r="I48" s="41">
        <f>SUM(I36:I47)</f>
        <v>62</v>
      </c>
      <c r="J48" s="43">
        <f t="shared" si="23"/>
        <v>373</v>
      </c>
      <c r="K48" s="49">
        <f t="shared" si="24"/>
        <v>0.83378016085790885</v>
      </c>
      <c r="L48" s="49">
        <f t="shared" si="25"/>
        <v>0.16621983914209115</v>
      </c>
      <c r="M48" s="41">
        <f>SUM(M36:M47)</f>
        <v>320</v>
      </c>
      <c r="N48" s="41">
        <f>SUM(N36:N47)</f>
        <v>19</v>
      </c>
      <c r="O48" s="41">
        <f>SUM(O36:O47)</f>
        <v>15</v>
      </c>
      <c r="P48" s="43">
        <f t="shared" si="26"/>
        <v>354</v>
      </c>
      <c r="Q48" s="49">
        <f>M48/P48</f>
        <v>0.903954802259887</v>
      </c>
      <c r="R48" s="49">
        <f t="shared" si="28"/>
        <v>5.3672316384180789E-2</v>
      </c>
      <c r="S48" s="49">
        <f t="shared" si="29"/>
        <v>4.2372881355932202E-2</v>
      </c>
    </row>
  </sheetData>
  <mergeCells count="64">
    <mergeCell ref="C33:S33"/>
    <mergeCell ref="C34:G34"/>
    <mergeCell ref="H34:L34"/>
    <mergeCell ref="M34:S34"/>
    <mergeCell ref="A25:A27"/>
    <mergeCell ref="AA2:AG2"/>
    <mergeCell ref="AC3:AD3"/>
    <mergeCell ref="AE3:AG3"/>
    <mergeCell ref="A5:A7"/>
    <mergeCell ref="C3:G3"/>
    <mergeCell ref="T2:Z2"/>
    <mergeCell ref="T3:U3"/>
    <mergeCell ref="V3:W3"/>
    <mergeCell ref="X3:Z3"/>
    <mergeCell ref="H3:L3"/>
    <mergeCell ref="C2:S2"/>
    <mergeCell ref="M3:S3"/>
    <mergeCell ref="A9:A12"/>
    <mergeCell ref="A13:A16"/>
    <mergeCell ref="A19:A22"/>
    <mergeCell ref="A23:A24"/>
    <mergeCell ref="AA3:AB3"/>
    <mergeCell ref="AH2:AN2"/>
    <mergeCell ref="AH3:AI3"/>
    <mergeCell ref="AJ3:AK3"/>
    <mergeCell ref="AL3:AN3"/>
    <mergeCell ref="AO2:AU2"/>
    <mergeCell ref="AO3:AP3"/>
    <mergeCell ref="AQ3:AR3"/>
    <mergeCell ref="AS3:AU3"/>
    <mergeCell ref="AX3:AY3"/>
    <mergeCell ref="AZ3:BB3"/>
    <mergeCell ref="BC2:BI2"/>
    <mergeCell ref="BC3:BD3"/>
    <mergeCell ref="BE3:BF3"/>
    <mergeCell ref="BG3:BI3"/>
    <mergeCell ref="CS2:CY2"/>
    <mergeCell ref="CS3:CT3"/>
    <mergeCell ref="CU3:CV3"/>
    <mergeCell ref="CW3:CY3"/>
    <mergeCell ref="BX2:CD2"/>
    <mergeCell ref="BX3:BY3"/>
    <mergeCell ref="BZ3:CA3"/>
    <mergeCell ref="CB3:CD3"/>
    <mergeCell ref="CE2:CK2"/>
    <mergeCell ref="CE3:CF3"/>
    <mergeCell ref="CG3:CH3"/>
    <mergeCell ref="CI3:CK3"/>
    <mergeCell ref="A1:S1"/>
    <mergeCell ref="A2:B4"/>
    <mergeCell ref="CL2:CR2"/>
    <mergeCell ref="CL3:CM3"/>
    <mergeCell ref="CN3:CO3"/>
    <mergeCell ref="CP3:CR3"/>
    <mergeCell ref="BJ2:BP2"/>
    <mergeCell ref="BJ3:BK3"/>
    <mergeCell ref="BL3:BM3"/>
    <mergeCell ref="BN3:BP3"/>
    <mergeCell ref="BQ2:BW2"/>
    <mergeCell ref="BQ3:BR3"/>
    <mergeCell ref="BS3:BT3"/>
    <mergeCell ref="BU3:BW3"/>
    <mergeCell ref="AV2:BB2"/>
    <mergeCell ref="AV3:AW3"/>
  </mergeCells>
  <phoneticPr fontId="1" type="noConversion"/>
  <conditionalFormatting sqref="F36:G48 F5:G31">
    <cfRule type="expression" dxfId="2" priority="4">
      <formula>F5=MIN($F5:$G5)</formula>
    </cfRule>
  </conditionalFormatting>
  <conditionalFormatting sqref="K36:L48 K5:L31">
    <cfRule type="expression" dxfId="1" priority="3">
      <formula>K5=MIN($K5:$L5)</formula>
    </cfRule>
  </conditionalFormatting>
  <conditionalFormatting sqref="Q36:S48 Q5:S31">
    <cfRule type="expression" dxfId="0" priority="1">
      <formula>Q5=MIN($Q5:$S5)</formula>
    </cfRule>
  </conditionalFormatting>
  <pageMargins left="0.7" right="0.7" top="0.75" bottom="0.75" header="0.3" footer="0.3"/>
  <pageSetup paperSize="9" scale="3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4"/>
  <sheetViews>
    <sheetView tabSelected="1" workbookViewId="0">
      <selection activeCell="E7" sqref="E7"/>
    </sheetView>
  </sheetViews>
  <sheetFormatPr defaultColWidth="8.77734375" defaultRowHeight="15.6" x14ac:dyDescent="0.3"/>
  <cols>
    <col min="1" max="1" width="10.21875" style="8" bestFit="1" customWidth="1"/>
    <col min="2" max="2" width="21.6640625" style="8" bestFit="1" customWidth="1"/>
    <col min="3" max="8" width="6.21875" style="8" bestFit="1" customWidth="1"/>
    <col min="9" max="13" width="6.88671875" style="8" bestFit="1" customWidth="1"/>
    <col min="14" max="14" width="7.109375" style="8" customWidth="1"/>
    <col min="15" max="26" width="5.77734375" style="8" bestFit="1" customWidth="1"/>
    <col min="27" max="16384" width="8.77734375" style="8"/>
  </cols>
  <sheetData>
    <row r="1" spans="1:26" x14ac:dyDescent="0.3">
      <c r="A1" s="120" t="s">
        <v>210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3">
      <c r="A2" s="126" t="s">
        <v>28</v>
      </c>
      <c r="B2" s="126" t="s">
        <v>181</v>
      </c>
      <c r="C2" s="121" t="s">
        <v>182</v>
      </c>
      <c r="D2" s="122"/>
      <c r="E2" s="121" t="s">
        <v>183</v>
      </c>
      <c r="F2" s="122"/>
      <c r="G2" s="121" t="s">
        <v>184</v>
      </c>
      <c r="H2" s="122"/>
      <c r="I2" s="121" t="s">
        <v>185</v>
      </c>
      <c r="J2" s="122"/>
      <c r="K2" s="121" t="s">
        <v>186</v>
      </c>
      <c r="L2" s="122"/>
      <c r="M2" s="121" t="s">
        <v>187</v>
      </c>
      <c r="N2" s="122"/>
      <c r="O2" s="121" t="s">
        <v>188</v>
      </c>
      <c r="P2" s="122"/>
      <c r="Q2" s="121" t="s">
        <v>189</v>
      </c>
      <c r="R2" s="122"/>
      <c r="S2" s="121" t="s">
        <v>190</v>
      </c>
      <c r="T2" s="122"/>
      <c r="U2" s="121" t="s">
        <v>191</v>
      </c>
      <c r="V2" s="122"/>
      <c r="W2" s="121" t="s">
        <v>192</v>
      </c>
      <c r="X2" s="122"/>
      <c r="Y2" s="121" t="s">
        <v>193</v>
      </c>
      <c r="Z2" s="122"/>
    </row>
    <row r="3" spans="1:26" x14ac:dyDescent="0.3">
      <c r="A3" s="127"/>
      <c r="B3" s="127"/>
      <c r="C3" s="37" t="s">
        <v>194</v>
      </c>
      <c r="D3" s="37" t="s">
        <v>195</v>
      </c>
      <c r="E3" s="37" t="s">
        <v>196</v>
      </c>
      <c r="F3" s="37" t="s">
        <v>195</v>
      </c>
      <c r="G3" s="37" t="s">
        <v>194</v>
      </c>
      <c r="H3" s="37" t="s">
        <v>197</v>
      </c>
      <c r="I3" s="37" t="s">
        <v>198</v>
      </c>
      <c r="J3" s="37" t="s">
        <v>199</v>
      </c>
      <c r="K3" s="37" t="s">
        <v>200</v>
      </c>
      <c r="L3" s="37" t="s">
        <v>201</v>
      </c>
      <c r="M3" s="37" t="s">
        <v>198</v>
      </c>
      <c r="N3" s="37" t="s">
        <v>197</v>
      </c>
      <c r="O3" s="37" t="s">
        <v>200</v>
      </c>
      <c r="P3" s="37" t="s">
        <v>197</v>
      </c>
      <c r="Q3" s="37" t="s">
        <v>198</v>
      </c>
      <c r="R3" s="37" t="s">
        <v>201</v>
      </c>
      <c r="S3" s="37" t="s">
        <v>196</v>
      </c>
      <c r="T3" s="37" t="s">
        <v>199</v>
      </c>
      <c r="U3" s="37" t="s">
        <v>196</v>
      </c>
      <c r="V3" s="37" t="s">
        <v>195</v>
      </c>
      <c r="W3" s="37" t="s">
        <v>200</v>
      </c>
      <c r="X3" s="37" t="s">
        <v>197</v>
      </c>
      <c r="Y3" s="37" t="s">
        <v>198</v>
      </c>
      <c r="Z3" s="37" t="s">
        <v>201</v>
      </c>
    </row>
    <row r="4" spans="1:26" x14ac:dyDescent="0.3">
      <c r="A4" s="123" t="s">
        <v>202</v>
      </c>
      <c r="B4" s="35" t="s">
        <v>203</v>
      </c>
      <c r="C4" s="35">
        <v>20</v>
      </c>
      <c r="D4" s="35">
        <v>183</v>
      </c>
      <c r="E4" s="35">
        <v>26</v>
      </c>
      <c r="F4" s="35">
        <v>280</v>
      </c>
      <c r="G4" s="35"/>
      <c r="H4" s="35"/>
      <c r="I4" s="35"/>
      <c r="J4" s="35"/>
      <c r="K4" s="35"/>
      <c r="L4" s="35"/>
      <c r="M4" s="35"/>
      <c r="N4" s="35"/>
      <c r="O4" s="62"/>
      <c r="P4" s="62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3">
      <c r="A5" s="124"/>
      <c r="B5" s="35" t="s">
        <v>204</v>
      </c>
      <c r="C5" s="35">
        <v>24</v>
      </c>
      <c r="D5" s="35">
        <v>231</v>
      </c>
      <c r="E5" s="35">
        <v>26</v>
      </c>
      <c r="F5" s="35">
        <v>382</v>
      </c>
      <c r="G5" s="35"/>
      <c r="H5" s="35"/>
      <c r="I5" s="35"/>
      <c r="J5" s="35"/>
      <c r="K5" s="35"/>
      <c r="L5" s="35"/>
      <c r="M5" s="35"/>
      <c r="N5" s="35"/>
      <c r="O5" s="62"/>
      <c r="P5" s="62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3">
      <c r="A6" s="35" t="s">
        <v>205</v>
      </c>
      <c r="B6" s="35" t="s">
        <v>206</v>
      </c>
      <c r="C6" s="35">
        <v>10</v>
      </c>
      <c r="D6" s="35">
        <v>177</v>
      </c>
      <c r="E6" s="35">
        <v>10</v>
      </c>
      <c r="F6" s="35">
        <v>245</v>
      </c>
      <c r="G6" s="35"/>
      <c r="H6" s="35"/>
      <c r="I6" s="35"/>
      <c r="J6" s="35"/>
      <c r="K6" s="35"/>
      <c r="L6" s="35"/>
      <c r="M6" s="35"/>
      <c r="N6" s="35"/>
      <c r="O6" s="62"/>
      <c r="P6" s="62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3">
      <c r="A7" s="123" t="s">
        <v>207</v>
      </c>
      <c r="B7" s="35" t="s">
        <v>252</v>
      </c>
      <c r="C7" s="35">
        <v>14</v>
      </c>
      <c r="D7" s="35">
        <v>284</v>
      </c>
      <c r="E7" s="35"/>
      <c r="F7" s="35"/>
      <c r="G7" s="35"/>
      <c r="H7" s="35"/>
      <c r="I7" s="35"/>
      <c r="J7" s="35"/>
      <c r="K7" s="38"/>
      <c r="L7" s="38"/>
      <c r="M7" s="35"/>
      <c r="N7" s="35"/>
      <c r="O7" s="62"/>
      <c r="P7" s="62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3">
      <c r="A8" s="125"/>
      <c r="B8" s="35" t="s">
        <v>253</v>
      </c>
      <c r="C8" s="35">
        <v>6</v>
      </c>
      <c r="D8" s="35">
        <v>135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62"/>
      <c r="P8" s="62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3">
      <c r="A9" s="125"/>
      <c r="B9" s="35" t="s">
        <v>254</v>
      </c>
      <c r="C9" s="35">
        <v>6</v>
      </c>
      <c r="D9" s="35">
        <v>59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62"/>
      <c r="P9" s="62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3">
      <c r="A10" s="124"/>
      <c r="B10" s="35" t="s">
        <v>255</v>
      </c>
      <c r="C10" s="35">
        <v>11</v>
      </c>
      <c r="D10" s="35">
        <v>227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62"/>
      <c r="P10" s="62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6.649999999999999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A12" s="1"/>
      <c r="B12" s="35" t="s">
        <v>208</v>
      </c>
      <c r="C12" s="35" t="s">
        <v>209</v>
      </c>
      <c r="D12" s="35" t="s">
        <v>57</v>
      </c>
      <c r="E12" s="35" t="s">
        <v>65</v>
      </c>
      <c r="F12" s="35" t="s">
        <v>66</v>
      </c>
      <c r="G12" s="35" t="s">
        <v>67</v>
      </c>
      <c r="H12" s="35" t="s">
        <v>68</v>
      </c>
      <c r="I12" s="35" t="s">
        <v>69</v>
      </c>
      <c r="J12" s="35" t="s">
        <v>70</v>
      </c>
      <c r="K12" s="35" t="s">
        <v>71</v>
      </c>
      <c r="L12" s="35" t="s">
        <v>72</v>
      </c>
      <c r="M12" s="35" t="s">
        <v>73</v>
      </c>
      <c r="N12" s="35" t="s">
        <v>74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 s="1"/>
      <c r="B13" s="35" t="s">
        <v>196</v>
      </c>
      <c r="C13" s="35">
        <f>SUM(C4:C10)</f>
        <v>91</v>
      </c>
      <c r="D13" s="35">
        <f>SUM(E4:E10)</f>
        <v>62</v>
      </c>
      <c r="E13" s="35">
        <f>SUM(G4:G10)</f>
        <v>0</v>
      </c>
      <c r="F13" s="35">
        <f>SUM(I4:I10)</f>
        <v>0</v>
      </c>
      <c r="G13" s="35">
        <f>SUM(K4:K10)</f>
        <v>0</v>
      </c>
      <c r="H13" s="35">
        <f>SUM(M4:M10)</f>
        <v>0</v>
      </c>
      <c r="I13" s="35">
        <f>SUM(O4:O10)</f>
        <v>0</v>
      </c>
      <c r="J13" s="35">
        <f>SUM(Q4:Q10)</f>
        <v>0</v>
      </c>
      <c r="K13" s="35">
        <f>SUM(S4:S10)</f>
        <v>0</v>
      </c>
      <c r="L13" s="35">
        <f>SUM(U4:U10)</f>
        <v>0</v>
      </c>
      <c r="M13" s="35">
        <f>SUM(W4:W10)</f>
        <v>0</v>
      </c>
      <c r="N13" s="35">
        <f>SUM(Y4:Y10)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"/>
      <c r="B14" s="35" t="s">
        <v>201</v>
      </c>
      <c r="C14" s="35">
        <f>SUM(D4:D10)</f>
        <v>1296</v>
      </c>
      <c r="D14" s="35">
        <f>SUM(F4:F10)</f>
        <v>907</v>
      </c>
      <c r="E14" s="35">
        <f>SUM(H4:H10)</f>
        <v>0</v>
      </c>
      <c r="F14" s="35">
        <f>SUM(J4:J10)</f>
        <v>0</v>
      </c>
      <c r="G14" s="35">
        <f>SUM(L4:L10)</f>
        <v>0</v>
      </c>
      <c r="H14" s="35">
        <f>SUM(N4:N10)</f>
        <v>0</v>
      </c>
      <c r="I14" s="35">
        <f>SUM(P4:P10)</f>
        <v>0</v>
      </c>
      <c r="J14" s="35">
        <f>SUM(R4:R10)</f>
        <v>0</v>
      </c>
      <c r="K14" s="35">
        <f>SUM(T4:T10)</f>
        <v>0</v>
      </c>
      <c r="L14" s="35">
        <f>SUM(V4:V10)</f>
        <v>0</v>
      </c>
      <c r="M14" s="35">
        <f>SUM(X4:X10)</f>
        <v>0</v>
      </c>
      <c r="N14" s="35">
        <f>SUM(Z4:Z10)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</sheetData>
  <mergeCells count="17">
    <mergeCell ref="A7:A10"/>
    <mergeCell ref="K2:L2"/>
    <mergeCell ref="M2:N2"/>
    <mergeCell ref="O2:P2"/>
    <mergeCell ref="Q2:R2"/>
    <mergeCell ref="A2:A3"/>
    <mergeCell ref="B2:B3"/>
    <mergeCell ref="C2:D2"/>
    <mergeCell ref="E2:F2"/>
    <mergeCell ref="G2:H2"/>
    <mergeCell ref="I2:J2"/>
    <mergeCell ref="A1:Z1"/>
    <mergeCell ref="W2:X2"/>
    <mergeCell ref="Y2:Z2"/>
    <mergeCell ref="A4:A5"/>
    <mergeCell ref="S2:T2"/>
    <mergeCell ref="U2:V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5" sqref="B25"/>
    </sheetView>
  </sheetViews>
  <sheetFormatPr defaultColWidth="8.88671875" defaultRowHeight="15.6" x14ac:dyDescent="0.3"/>
  <cols>
    <col min="1" max="1" width="51.44140625" style="8" bestFit="1" customWidth="1"/>
    <col min="2" max="2" width="12.109375" style="8" bestFit="1" customWidth="1"/>
    <col min="3" max="16384" width="8.88671875" style="8"/>
  </cols>
  <sheetData>
    <row r="1" spans="1:2" x14ac:dyDescent="0.3">
      <c r="A1" s="15" t="s">
        <v>0</v>
      </c>
      <c r="B1" s="15" t="s">
        <v>1</v>
      </c>
    </row>
    <row r="2" spans="1:2" x14ac:dyDescent="0.3">
      <c r="A2" s="16" t="s">
        <v>2</v>
      </c>
      <c r="B2" s="14" t="s">
        <v>3</v>
      </c>
    </row>
    <row r="3" spans="1:2" x14ac:dyDescent="0.3">
      <c r="A3" s="16" t="s">
        <v>4</v>
      </c>
      <c r="B3" s="14" t="s">
        <v>5</v>
      </c>
    </row>
    <row r="4" spans="1:2" x14ac:dyDescent="0.3">
      <c r="A4" s="16" t="s">
        <v>6</v>
      </c>
      <c r="B4" s="14" t="s">
        <v>7</v>
      </c>
    </row>
    <row r="5" spans="1:2" x14ac:dyDescent="0.3">
      <c r="A5" s="16" t="s">
        <v>8</v>
      </c>
      <c r="B5" s="14" t="s">
        <v>9</v>
      </c>
    </row>
    <row r="6" spans="1:2" x14ac:dyDescent="0.3">
      <c r="A6" s="16" t="s">
        <v>10</v>
      </c>
      <c r="B6" s="14" t="s">
        <v>11</v>
      </c>
    </row>
    <row r="7" spans="1:2" x14ac:dyDescent="0.3">
      <c r="A7" s="16" t="s">
        <v>12</v>
      </c>
      <c r="B7" s="14" t="s">
        <v>13</v>
      </c>
    </row>
    <row r="8" spans="1:2" x14ac:dyDescent="0.3">
      <c r="A8" s="16" t="s">
        <v>14</v>
      </c>
      <c r="B8" s="14" t="s">
        <v>15</v>
      </c>
    </row>
    <row r="9" spans="1:2" x14ac:dyDescent="0.3">
      <c r="A9" s="16" t="s">
        <v>16</v>
      </c>
      <c r="B9" s="14" t="s">
        <v>17</v>
      </c>
    </row>
    <row r="10" spans="1:2" x14ac:dyDescent="0.3">
      <c r="A10" s="16" t="s">
        <v>18</v>
      </c>
      <c r="B10" s="14" t="s">
        <v>19</v>
      </c>
    </row>
    <row r="11" spans="1:2" x14ac:dyDescent="0.3">
      <c r="A11" s="16" t="s">
        <v>20</v>
      </c>
      <c r="B11" s="14" t="s">
        <v>21</v>
      </c>
    </row>
    <row r="12" spans="1:2" x14ac:dyDescent="0.3">
      <c r="A12" s="16" t="s">
        <v>22</v>
      </c>
      <c r="B12" s="14" t="s">
        <v>23</v>
      </c>
    </row>
    <row r="13" spans="1:2" x14ac:dyDescent="0.3">
      <c r="A13" s="16" t="s">
        <v>24</v>
      </c>
      <c r="B13" s="14" t="s">
        <v>25</v>
      </c>
    </row>
    <row r="14" spans="1:2" x14ac:dyDescent="0.3">
      <c r="A14" s="16" t="s">
        <v>26</v>
      </c>
      <c r="B14" s="14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A服務量</vt:lpstr>
      <vt:lpstr>服務量分析</vt:lpstr>
      <vt:lpstr>時效</vt:lpstr>
      <vt:lpstr>時效分析</vt:lpstr>
      <vt:lpstr>資源轉介</vt:lpstr>
      <vt:lpstr>訪視情況</vt:lpstr>
      <vt:lpstr>BD03服務量</vt:lpstr>
      <vt:lpstr>服務單位全名縮寫對照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董婉珍</cp:lastModifiedBy>
  <cp:lastPrinted>2023-02-23T09:11:40Z</cp:lastPrinted>
  <dcterms:created xsi:type="dcterms:W3CDTF">2022-07-20T08:57:50Z</dcterms:created>
  <dcterms:modified xsi:type="dcterms:W3CDTF">2023-03-01T03:22:11Z</dcterms:modified>
</cp:coreProperties>
</file>