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0.185.2\1.data\社區整體照顧服務體系計畫\臺東縣衛生局社區整體照顧服務體系107年開始1080826\社區整體照顧服務體系計畫-10703起\7服務情況\112年\112年A單位\照管-2-A單位涵蓋率★\"/>
    </mc:Choice>
  </mc:AlternateContent>
  <xr:revisionPtr revIDLastSave="0" documentId="13_ncr:1_{AF8C178E-8D78-407F-931A-B05D94361D69}" xr6:coauthVersionLast="47" xr6:coauthVersionMax="47" xr10:uidLastSave="{00000000-0000-0000-0000-000000000000}"/>
  <bookViews>
    <workbookView xWindow="-120" yWindow="-120" windowWidth="29040" windowHeight="15840" tabRatio="812" activeTab="12" xr2:uid="{00000000-000D-0000-FFFF-FFFF00000000}"/>
  </bookViews>
  <sheets>
    <sheet name="年度涵蓋率" sheetId="35" r:id="rId1"/>
    <sheet name="涵蓋率11201" sheetId="22" r:id="rId2"/>
    <sheet name="涵蓋率11202" sheetId="36" r:id="rId3"/>
    <sheet name="涵蓋率11203" sheetId="37" r:id="rId4"/>
    <sheet name="涵蓋率11204" sheetId="39" r:id="rId5"/>
    <sheet name="涵蓋率11205" sheetId="38" r:id="rId6"/>
    <sheet name="涵蓋率11206" sheetId="40" r:id="rId7"/>
    <sheet name="涵蓋率11207" sheetId="41" r:id="rId8"/>
    <sheet name="涵蓋率11208" sheetId="42" r:id="rId9"/>
    <sheet name="涵蓋率11209" sheetId="43" r:id="rId10"/>
    <sheet name="涵蓋率11210" sheetId="44" r:id="rId11"/>
    <sheet name="涵蓋率11211" sheetId="45" r:id="rId12"/>
    <sheet name="涵蓋率11212" sheetId="46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5" i="46" l="1"/>
  <c r="J78" i="46"/>
  <c r="I78" i="46"/>
  <c r="H78" i="46"/>
  <c r="F78" i="46"/>
  <c r="J77" i="46"/>
  <c r="I77" i="46"/>
  <c r="H77" i="46"/>
  <c r="F77" i="46"/>
  <c r="J76" i="46"/>
  <c r="I76" i="46"/>
  <c r="H76" i="46"/>
  <c r="F76" i="46"/>
  <c r="H75" i="46"/>
  <c r="F75" i="46"/>
  <c r="J74" i="46"/>
  <c r="I74" i="46"/>
  <c r="H74" i="46"/>
  <c r="F74" i="46"/>
  <c r="J73" i="46"/>
  <c r="I73" i="46"/>
  <c r="H73" i="46"/>
  <c r="F73" i="46"/>
  <c r="J72" i="46"/>
  <c r="I72" i="46"/>
  <c r="H72" i="46"/>
  <c r="F72" i="46"/>
  <c r="H70" i="46"/>
  <c r="F70" i="46"/>
  <c r="I70" i="46" s="1"/>
  <c r="J69" i="46"/>
  <c r="I69" i="46"/>
  <c r="H69" i="46"/>
  <c r="F69" i="46"/>
  <c r="J68" i="46"/>
  <c r="I68" i="46"/>
  <c r="H68" i="46"/>
  <c r="F68" i="46"/>
  <c r="H66" i="46"/>
  <c r="F66" i="46"/>
  <c r="J65" i="46"/>
  <c r="I65" i="46"/>
  <c r="H65" i="46"/>
  <c r="F65" i="46"/>
  <c r="J64" i="46"/>
  <c r="I64" i="46"/>
  <c r="H64" i="46"/>
  <c r="F64" i="46"/>
  <c r="J63" i="46"/>
  <c r="I63" i="46"/>
  <c r="J62" i="46"/>
  <c r="I62" i="46"/>
  <c r="J61" i="46"/>
  <c r="I61" i="46"/>
  <c r="J60" i="46"/>
  <c r="I60" i="46"/>
  <c r="H60" i="46"/>
  <c r="F60" i="46"/>
  <c r="J59" i="46"/>
  <c r="I59" i="46"/>
  <c r="J58" i="46"/>
  <c r="I58" i="46"/>
  <c r="J57" i="46"/>
  <c r="I57" i="46"/>
  <c r="J56" i="46"/>
  <c r="I56" i="46"/>
  <c r="H56" i="46"/>
  <c r="F56" i="46"/>
  <c r="J55" i="46"/>
  <c r="I55" i="46"/>
  <c r="J54" i="46"/>
  <c r="I54" i="46"/>
  <c r="J53" i="46"/>
  <c r="I53" i="46"/>
  <c r="J52" i="46"/>
  <c r="I52" i="46"/>
  <c r="J51" i="46"/>
  <c r="I51" i="46"/>
  <c r="J50" i="46"/>
  <c r="I50" i="46"/>
  <c r="J49" i="46"/>
  <c r="I49" i="46"/>
  <c r="J48" i="46"/>
  <c r="I48" i="46"/>
  <c r="H48" i="46"/>
  <c r="F48" i="46"/>
  <c r="J47" i="46"/>
  <c r="I47" i="46"/>
  <c r="J46" i="46"/>
  <c r="I46" i="46"/>
  <c r="J45" i="46"/>
  <c r="I45" i="46"/>
  <c r="J44" i="46"/>
  <c r="I44" i="46"/>
  <c r="J43" i="46"/>
  <c r="I43" i="46"/>
  <c r="H43" i="46"/>
  <c r="F43" i="46"/>
  <c r="J42" i="46"/>
  <c r="I42" i="46"/>
  <c r="J41" i="46"/>
  <c r="I41" i="46"/>
  <c r="J40" i="46"/>
  <c r="I40" i="46"/>
  <c r="J39" i="46"/>
  <c r="I39" i="46"/>
  <c r="H39" i="46"/>
  <c r="F39" i="46"/>
  <c r="J38" i="46"/>
  <c r="I38" i="46"/>
  <c r="J37" i="46"/>
  <c r="I37" i="46"/>
  <c r="J36" i="46"/>
  <c r="I36" i="46"/>
  <c r="J35" i="46"/>
  <c r="I35" i="46"/>
  <c r="J34" i="46"/>
  <c r="I34" i="46"/>
  <c r="H34" i="46"/>
  <c r="F34" i="46"/>
  <c r="J33" i="46"/>
  <c r="I33" i="46"/>
  <c r="J32" i="46"/>
  <c r="I32" i="46"/>
  <c r="J31" i="46"/>
  <c r="I31" i="46"/>
  <c r="J30" i="46"/>
  <c r="I30" i="46"/>
  <c r="J29" i="46"/>
  <c r="I29" i="46"/>
  <c r="H29" i="46"/>
  <c r="F29" i="46"/>
  <c r="J28" i="46"/>
  <c r="I28" i="46"/>
  <c r="J27" i="46"/>
  <c r="I27" i="46"/>
  <c r="J26" i="46"/>
  <c r="I26" i="46"/>
  <c r="J25" i="46"/>
  <c r="I25" i="46"/>
  <c r="H25" i="46"/>
  <c r="F25" i="46"/>
  <c r="J24" i="46"/>
  <c r="I24" i="46"/>
  <c r="J23" i="46"/>
  <c r="I23" i="46"/>
  <c r="J22" i="46"/>
  <c r="I22" i="46"/>
  <c r="J21" i="46"/>
  <c r="I21" i="46"/>
  <c r="H21" i="46"/>
  <c r="F21" i="46"/>
  <c r="J20" i="46"/>
  <c r="I20" i="46"/>
  <c r="J19" i="46"/>
  <c r="I19" i="46"/>
  <c r="J18" i="46"/>
  <c r="I18" i="46"/>
  <c r="J17" i="46"/>
  <c r="I17" i="46"/>
  <c r="J16" i="46"/>
  <c r="I16" i="46"/>
  <c r="H16" i="46"/>
  <c r="F16" i="46"/>
  <c r="J15" i="46"/>
  <c r="I15" i="46"/>
  <c r="J14" i="46"/>
  <c r="I14" i="46"/>
  <c r="J13" i="46"/>
  <c r="I13" i="46"/>
  <c r="J12" i="46"/>
  <c r="I12" i="46"/>
  <c r="J11" i="46"/>
  <c r="I11" i="46"/>
  <c r="H11" i="46"/>
  <c r="F11" i="46"/>
  <c r="J10" i="46"/>
  <c r="I10" i="46"/>
  <c r="J9" i="46"/>
  <c r="I9" i="46"/>
  <c r="J8" i="46"/>
  <c r="I8" i="46"/>
  <c r="H8" i="46"/>
  <c r="F8" i="46"/>
  <c r="J7" i="46"/>
  <c r="I7" i="46"/>
  <c r="J6" i="46"/>
  <c r="I6" i="46"/>
  <c r="J5" i="46"/>
  <c r="I5" i="46"/>
  <c r="H5" i="46"/>
  <c r="F5" i="46"/>
  <c r="J78" i="45"/>
  <c r="I78" i="45"/>
  <c r="H78" i="45"/>
  <c r="K78" i="45" s="1"/>
  <c r="F78" i="45"/>
  <c r="J77" i="45"/>
  <c r="I77" i="45"/>
  <c r="H77" i="45"/>
  <c r="F77" i="45"/>
  <c r="J76" i="45"/>
  <c r="I76" i="45"/>
  <c r="H76" i="45"/>
  <c r="F76" i="45"/>
  <c r="H75" i="45"/>
  <c r="F75" i="45"/>
  <c r="J74" i="45"/>
  <c r="I74" i="45"/>
  <c r="H74" i="45"/>
  <c r="F74" i="45"/>
  <c r="J73" i="45"/>
  <c r="I73" i="45"/>
  <c r="H73" i="45"/>
  <c r="F73" i="45"/>
  <c r="J72" i="45"/>
  <c r="I72" i="45"/>
  <c r="H72" i="45"/>
  <c r="K72" i="45" s="1"/>
  <c r="F72" i="45"/>
  <c r="H70" i="45"/>
  <c r="F70" i="45"/>
  <c r="K70" i="45" s="1"/>
  <c r="J69" i="45"/>
  <c r="I69" i="45"/>
  <c r="H69" i="45"/>
  <c r="F69" i="45"/>
  <c r="J68" i="45"/>
  <c r="I68" i="45"/>
  <c r="H68" i="45"/>
  <c r="F68" i="45"/>
  <c r="K68" i="45" s="1"/>
  <c r="H66" i="45"/>
  <c r="F66" i="45"/>
  <c r="J65" i="45"/>
  <c r="I65" i="45"/>
  <c r="H65" i="45"/>
  <c r="F65" i="45"/>
  <c r="J64" i="45"/>
  <c r="I64" i="45"/>
  <c r="H64" i="45"/>
  <c r="F64" i="45"/>
  <c r="J63" i="45"/>
  <c r="I63" i="45"/>
  <c r="J62" i="45"/>
  <c r="I62" i="45"/>
  <c r="J61" i="45"/>
  <c r="I61" i="45"/>
  <c r="J60" i="45"/>
  <c r="I60" i="45"/>
  <c r="H60" i="45"/>
  <c r="F60" i="45"/>
  <c r="J59" i="45"/>
  <c r="I59" i="45"/>
  <c r="J58" i="45"/>
  <c r="I58" i="45"/>
  <c r="J57" i="45"/>
  <c r="I57" i="45"/>
  <c r="J56" i="45"/>
  <c r="I56" i="45"/>
  <c r="H56" i="45"/>
  <c r="F56" i="45"/>
  <c r="J55" i="45"/>
  <c r="I55" i="45"/>
  <c r="J54" i="45"/>
  <c r="I54" i="45"/>
  <c r="J53" i="45"/>
  <c r="I53" i="45"/>
  <c r="J52" i="45"/>
  <c r="I52" i="45"/>
  <c r="J51" i="45"/>
  <c r="I51" i="45"/>
  <c r="J50" i="45"/>
  <c r="I50" i="45"/>
  <c r="J49" i="45"/>
  <c r="I49" i="45"/>
  <c r="J48" i="45"/>
  <c r="I48" i="45"/>
  <c r="H48" i="45"/>
  <c r="F48" i="45"/>
  <c r="J47" i="45"/>
  <c r="I47" i="45"/>
  <c r="J46" i="45"/>
  <c r="I46" i="45"/>
  <c r="J45" i="45"/>
  <c r="I45" i="45"/>
  <c r="J44" i="45"/>
  <c r="I44" i="45"/>
  <c r="J43" i="45"/>
  <c r="I43" i="45"/>
  <c r="H43" i="45"/>
  <c r="F43" i="45"/>
  <c r="J42" i="45"/>
  <c r="I42" i="45"/>
  <c r="J41" i="45"/>
  <c r="I41" i="45"/>
  <c r="J40" i="45"/>
  <c r="I40" i="45"/>
  <c r="J39" i="45"/>
  <c r="I39" i="45"/>
  <c r="H39" i="45"/>
  <c r="F39" i="45"/>
  <c r="J38" i="45"/>
  <c r="I38" i="45"/>
  <c r="J37" i="45"/>
  <c r="I37" i="45"/>
  <c r="J36" i="45"/>
  <c r="I36" i="45"/>
  <c r="J35" i="45"/>
  <c r="I35" i="45"/>
  <c r="J34" i="45"/>
  <c r="I34" i="45"/>
  <c r="H34" i="45"/>
  <c r="F34" i="45"/>
  <c r="J33" i="45"/>
  <c r="I33" i="45"/>
  <c r="J32" i="45"/>
  <c r="I32" i="45"/>
  <c r="J31" i="45"/>
  <c r="I31" i="45"/>
  <c r="J30" i="45"/>
  <c r="I30" i="45"/>
  <c r="J29" i="45"/>
  <c r="I29" i="45"/>
  <c r="H29" i="45"/>
  <c r="F29" i="45"/>
  <c r="J28" i="45"/>
  <c r="I28" i="45"/>
  <c r="J27" i="45"/>
  <c r="I27" i="45"/>
  <c r="J26" i="45"/>
  <c r="I26" i="45"/>
  <c r="J25" i="45"/>
  <c r="I25" i="45"/>
  <c r="H25" i="45"/>
  <c r="F25" i="45"/>
  <c r="J24" i="45"/>
  <c r="I24" i="45"/>
  <c r="J23" i="45"/>
  <c r="I23" i="45"/>
  <c r="J22" i="45"/>
  <c r="I22" i="45"/>
  <c r="J21" i="45"/>
  <c r="I21" i="45"/>
  <c r="H21" i="45"/>
  <c r="F21" i="45"/>
  <c r="J20" i="45"/>
  <c r="I20" i="45"/>
  <c r="J19" i="45"/>
  <c r="I19" i="45"/>
  <c r="J18" i="45"/>
  <c r="I18" i="45"/>
  <c r="J17" i="45"/>
  <c r="I17" i="45"/>
  <c r="J16" i="45"/>
  <c r="I16" i="45"/>
  <c r="H16" i="45"/>
  <c r="F16" i="45"/>
  <c r="J15" i="45"/>
  <c r="I15" i="45"/>
  <c r="J14" i="45"/>
  <c r="I14" i="45"/>
  <c r="J13" i="45"/>
  <c r="I13" i="45"/>
  <c r="J12" i="45"/>
  <c r="I12" i="45"/>
  <c r="J11" i="45"/>
  <c r="I11" i="45"/>
  <c r="H11" i="45"/>
  <c r="F11" i="45"/>
  <c r="J10" i="45"/>
  <c r="I10" i="45"/>
  <c r="J9" i="45"/>
  <c r="I9" i="45"/>
  <c r="J8" i="45"/>
  <c r="I8" i="45"/>
  <c r="H8" i="45"/>
  <c r="F8" i="45"/>
  <c r="J7" i="45"/>
  <c r="I7" i="45"/>
  <c r="J6" i="45"/>
  <c r="I6" i="45"/>
  <c r="J5" i="45"/>
  <c r="I5" i="45"/>
  <c r="H5" i="45"/>
  <c r="F5" i="45"/>
  <c r="J78" i="44"/>
  <c r="I78" i="44"/>
  <c r="H78" i="44"/>
  <c r="F78" i="44"/>
  <c r="J77" i="44"/>
  <c r="I77" i="44"/>
  <c r="H77" i="44"/>
  <c r="F77" i="44"/>
  <c r="J76" i="44"/>
  <c r="I76" i="44"/>
  <c r="H76" i="44"/>
  <c r="F76" i="44"/>
  <c r="H75" i="44"/>
  <c r="F75" i="44"/>
  <c r="J74" i="44"/>
  <c r="I74" i="44"/>
  <c r="H74" i="44"/>
  <c r="F74" i="44"/>
  <c r="J73" i="44"/>
  <c r="I73" i="44"/>
  <c r="H73" i="44"/>
  <c r="F73" i="44"/>
  <c r="J72" i="44"/>
  <c r="I72" i="44"/>
  <c r="H72" i="44"/>
  <c r="F72" i="44"/>
  <c r="H70" i="44"/>
  <c r="F70" i="44"/>
  <c r="J69" i="44"/>
  <c r="I69" i="44"/>
  <c r="H69" i="44"/>
  <c r="F69" i="44"/>
  <c r="J68" i="44"/>
  <c r="I68" i="44"/>
  <c r="H68" i="44"/>
  <c r="F68" i="44"/>
  <c r="H66" i="44"/>
  <c r="F66" i="44"/>
  <c r="J65" i="44"/>
  <c r="I65" i="44"/>
  <c r="H65" i="44"/>
  <c r="F65" i="44"/>
  <c r="J64" i="44"/>
  <c r="I64" i="44"/>
  <c r="H64" i="44"/>
  <c r="F64" i="44"/>
  <c r="J63" i="44"/>
  <c r="I63" i="44"/>
  <c r="J62" i="44"/>
  <c r="I62" i="44"/>
  <c r="J61" i="44"/>
  <c r="I61" i="44"/>
  <c r="J60" i="44"/>
  <c r="I60" i="44"/>
  <c r="H60" i="44"/>
  <c r="F60" i="44"/>
  <c r="J59" i="44"/>
  <c r="I59" i="44"/>
  <c r="J58" i="44"/>
  <c r="I58" i="44"/>
  <c r="J57" i="44"/>
  <c r="I57" i="44"/>
  <c r="J56" i="44"/>
  <c r="I56" i="44"/>
  <c r="H56" i="44"/>
  <c r="F56" i="44"/>
  <c r="J55" i="44"/>
  <c r="I55" i="44"/>
  <c r="J54" i="44"/>
  <c r="I54" i="44"/>
  <c r="J53" i="44"/>
  <c r="I53" i="44"/>
  <c r="J52" i="44"/>
  <c r="I52" i="44"/>
  <c r="J51" i="44"/>
  <c r="I51" i="44"/>
  <c r="J50" i="44"/>
  <c r="I50" i="44"/>
  <c r="J49" i="44"/>
  <c r="I49" i="44"/>
  <c r="J48" i="44"/>
  <c r="I48" i="44"/>
  <c r="H48" i="44"/>
  <c r="F48" i="44"/>
  <c r="J47" i="44"/>
  <c r="I47" i="44"/>
  <c r="J46" i="44"/>
  <c r="I46" i="44"/>
  <c r="J45" i="44"/>
  <c r="I45" i="44"/>
  <c r="J44" i="44"/>
  <c r="I44" i="44"/>
  <c r="J43" i="44"/>
  <c r="I43" i="44"/>
  <c r="H43" i="44"/>
  <c r="F43" i="44"/>
  <c r="J42" i="44"/>
  <c r="I42" i="44"/>
  <c r="J41" i="44"/>
  <c r="I41" i="44"/>
  <c r="J40" i="44"/>
  <c r="I40" i="44"/>
  <c r="J39" i="44"/>
  <c r="I39" i="44"/>
  <c r="H39" i="44"/>
  <c r="F39" i="44"/>
  <c r="J38" i="44"/>
  <c r="I38" i="44"/>
  <c r="J37" i="44"/>
  <c r="I37" i="44"/>
  <c r="J36" i="44"/>
  <c r="I36" i="44"/>
  <c r="J35" i="44"/>
  <c r="I35" i="44"/>
  <c r="J34" i="44"/>
  <c r="I34" i="44"/>
  <c r="H34" i="44"/>
  <c r="F34" i="44"/>
  <c r="J33" i="44"/>
  <c r="I33" i="44"/>
  <c r="J32" i="44"/>
  <c r="I32" i="44"/>
  <c r="J31" i="44"/>
  <c r="I31" i="44"/>
  <c r="J30" i="44"/>
  <c r="I30" i="44"/>
  <c r="J29" i="44"/>
  <c r="I29" i="44"/>
  <c r="H29" i="44"/>
  <c r="F29" i="44"/>
  <c r="J28" i="44"/>
  <c r="I28" i="44"/>
  <c r="J27" i="44"/>
  <c r="I27" i="44"/>
  <c r="J26" i="44"/>
  <c r="I26" i="44"/>
  <c r="J25" i="44"/>
  <c r="I25" i="44"/>
  <c r="H25" i="44"/>
  <c r="F25" i="44"/>
  <c r="J24" i="44"/>
  <c r="I24" i="44"/>
  <c r="J23" i="44"/>
  <c r="I23" i="44"/>
  <c r="J22" i="44"/>
  <c r="I22" i="44"/>
  <c r="J21" i="44"/>
  <c r="I21" i="44"/>
  <c r="H21" i="44"/>
  <c r="F21" i="44"/>
  <c r="J20" i="44"/>
  <c r="I20" i="44"/>
  <c r="J19" i="44"/>
  <c r="I19" i="44"/>
  <c r="J18" i="44"/>
  <c r="I18" i="44"/>
  <c r="J17" i="44"/>
  <c r="I17" i="44"/>
  <c r="J16" i="44"/>
  <c r="I16" i="44"/>
  <c r="H16" i="44"/>
  <c r="F16" i="44"/>
  <c r="J15" i="44"/>
  <c r="I15" i="44"/>
  <c r="J14" i="44"/>
  <c r="I14" i="44"/>
  <c r="J13" i="44"/>
  <c r="I13" i="44"/>
  <c r="J12" i="44"/>
  <c r="I12" i="44"/>
  <c r="J11" i="44"/>
  <c r="I11" i="44"/>
  <c r="H11" i="44"/>
  <c r="F11" i="44"/>
  <c r="J10" i="44"/>
  <c r="I10" i="44"/>
  <c r="J9" i="44"/>
  <c r="I9" i="44"/>
  <c r="J8" i="44"/>
  <c r="I8" i="44"/>
  <c r="H8" i="44"/>
  <c r="F8" i="44"/>
  <c r="J7" i="44"/>
  <c r="I7" i="44"/>
  <c r="J6" i="44"/>
  <c r="I6" i="44"/>
  <c r="J5" i="44"/>
  <c r="I5" i="44"/>
  <c r="H5" i="44"/>
  <c r="F5" i="44"/>
  <c r="F43" i="43"/>
  <c r="K77" i="46" l="1"/>
  <c r="K76" i="46"/>
  <c r="K75" i="46"/>
  <c r="K70" i="46"/>
  <c r="K65" i="46"/>
  <c r="K64" i="46"/>
  <c r="K60" i="46"/>
  <c r="J70" i="46"/>
  <c r="K72" i="46"/>
  <c r="K21" i="46"/>
  <c r="K66" i="46"/>
  <c r="K48" i="46"/>
  <c r="K68" i="46"/>
  <c r="K73" i="46"/>
  <c r="K56" i="46"/>
  <c r="K43" i="46"/>
  <c r="K29" i="46"/>
  <c r="K34" i="46"/>
  <c r="K11" i="46"/>
  <c r="K25" i="46"/>
  <c r="K16" i="46"/>
  <c r="H4" i="46"/>
  <c r="K74" i="46"/>
  <c r="J75" i="46"/>
  <c r="I66" i="46"/>
  <c r="I4" i="46" s="1"/>
  <c r="J66" i="46"/>
  <c r="K39" i="46"/>
  <c r="K8" i="46"/>
  <c r="K69" i="46"/>
  <c r="F4" i="46"/>
  <c r="K78" i="46"/>
  <c r="K5" i="46"/>
  <c r="I75" i="45"/>
  <c r="J75" i="45"/>
  <c r="K74" i="45"/>
  <c r="K73" i="45"/>
  <c r="K69" i="45"/>
  <c r="K66" i="45"/>
  <c r="K65" i="45"/>
  <c r="K64" i="45"/>
  <c r="K60" i="45"/>
  <c r="K43" i="45"/>
  <c r="K39" i="45"/>
  <c r="K34" i="45"/>
  <c r="K29" i="45"/>
  <c r="K21" i="45"/>
  <c r="K16" i="45"/>
  <c r="K11" i="45"/>
  <c r="K8" i="45"/>
  <c r="K48" i="45"/>
  <c r="J66" i="45"/>
  <c r="H4" i="45"/>
  <c r="K25" i="45"/>
  <c r="K76" i="45"/>
  <c r="F4" i="45"/>
  <c r="K77" i="45"/>
  <c r="K56" i="45"/>
  <c r="K75" i="45"/>
  <c r="K5" i="45"/>
  <c r="I70" i="45"/>
  <c r="I66" i="45"/>
  <c r="J70" i="45"/>
  <c r="K77" i="44"/>
  <c r="I75" i="44"/>
  <c r="K75" i="44"/>
  <c r="K64" i="44"/>
  <c r="K68" i="44"/>
  <c r="K56" i="44"/>
  <c r="K60" i="44"/>
  <c r="K70" i="44"/>
  <c r="I70" i="44"/>
  <c r="J70" i="44"/>
  <c r="K73" i="44"/>
  <c r="K48" i="44"/>
  <c r="K43" i="44"/>
  <c r="K21" i="44"/>
  <c r="K34" i="44"/>
  <c r="K11" i="44"/>
  <c r="H4" i="44"/>
  <c r="K39" i="44"/>
  <c r="K74" i="44"/>
  <c r="K8" i="44"/>
  <c r="K65" i="44"/>
  <c r="J75" i="44"/>
  <c r="K72" i="44"/>
  <c r="K16" i="44"/>
  <c r="K29" i="44"/>
  <c r="K25" i="44"/>
  <c r="K76" i="44"/>
  <c r="K66" i="44"/>
  <c r="K69" i="44"/>
  <c r="F4" i="44"/>
  <c r="K78" i="44"/>
  <c r="K5" i="44"/>
  <c r="I66" i="44"/>
  <c r="J66" i="44"/>
  <c r="J75" i="42"/>
  <c r="J35" i="42"/>
  <c r="J34" i="42"/>
  <c r="K11" i="41"/>
  <c r="E9" i="35"/>
  <c r="J78" i="43"/>
  <c r="I78" i="43"/>
  <c r="H78" i="43"/>
  <c r="F78" i="43"/>
  <c r="J77" i="43"/>
  <c r="I77" i="43"/>
  <c r="H77" i="43"/>
  <c r="K77" i="43" s="1"/>
  <c r="F77" i="43"/>
  <c r="J76" i="43"/>
  <c r="I76" i="43"/>
  <c r="H76" i="43"/>
  <c r="F76" i="43"/>
  <c r="H75" i="43"/>
  <c r="F75" i="43"/>
  <c r="J74" i="43"/>
  <c r="I74" i="43"/>
  <c r="H74" i="43"/>
  <c r="F74" i="43"/>
  <c r="J73" i="43"/>
  <c r="I73" i="43"/>
  <c r="H73" i="43"/>
  <c r="F73" i="43"/>
  <c r="J72" i="43"/>
  <c r="I72" i="43"/>
  <c r="H72" i="43"/>
  <c r="F72" i="43"/>
  <c r="H70" i="43"/>
  <c r="K70" i="43" s="1"/>
  <c r="F70" i="43"/>
  <c r="J69" i="43"/>
  <c r="I69" i="43"/>
  <c r="H69" i="43"/>
  <c r="F69" i="43"/>
  <c r="J68" i="43"/>
  <c r="I68" i="43"/>
  <c r="H68" i="43"/>
  <c r="F68" i="43"/>
  <c r="K68" i="43" s="1"/>
  <c r="H66" i="43"/>
  <c r="F66" i="43"/>
  <c r="J65" i="43"/>
  <c r="I65" i="43"/>
  <c r="H65" i="43"/>
  <c r="F65" i="43"/>
  <c r="J64" i="43"/>
  <c r="I64" i="43"/>
  <c r="H64" i="43"/>
  <c r="F64" i="43"/>
  <c r="J63" i="43"/>
  <c r="I63" i="43"/>
  <c r="J62" i="43"/>
  <c r="I62" i="43"/>
  <c r="J61" i="43"/>
  <c r="I61" i="43"/>
  <c r="J60" i="43"/>
  <c r="I60" i="43"/>
  <c r="H60" i="43"/>
  <c r="F60" i="43"/>
  <c r="J59" i="43"/>
  <c r="I59" i="43"/>
  <c r="J58" i="43"/>
  <c r="I58" i="43"/>
  <c r="J57" i="43"/>
  <c r="I57" i="43"/>
  <c r="J56" i="43"/>
  <c r="I56" i="43"/>
  <c r="H56" i="43"/>
  <c r="F56" i="43"/>
  <c r="J55" i="43"/>
  <c r="I55" i="43"/>
  <c r="J54" i="43"/>
  <c r="I54" i="43"/>
  <c r="J53" i="43"/>
  <c r="I53" i="43"/>
  <c r="J52" i="43"/>
  <c r="I52" i="43"/>
  <c r="J51" i="43"/>
  <c r="I51" i="43"/>
  <c r="J50" i="43"/>
  <c r="I50" i="43"/>
  <c r="J49" i="43"/>
  <c r="I49" i="43"/>
  <c r="J48" i="43"/>
  <c r="I48" i="43"/>
  <c r="H48" i="43"/>
  <c r="F48" i="43"/>
  <c r="J47" i="43"/>
  <c r="I47" i="43"/>
  <c r="J46" i="43"/>
  <c r="I46" i="43"/>
  <c r="J45" i="43"/>
  <c r="I45" i="43"/>
  <c r="J44" i="43"/>
  <c r="I44" i="43"/>
  <c r="J43" i="43"/>
  <c r="I43" i="43"/>
  <c r="H43" i="43"/>
  <c r="J42" i="43"/>
  <c r="I42" i="43"/>
  <c r="J41" i="43"/>
  <c r="I41" i="43"/>
  <c r="J40" i="43"/>
  <c r="I40" i="43"/>
  <c r="J39" i="43"/>
  <c r="I39" i="43"/>
  <c r="H39" i="43"/>
  <c r="F39" i="43"/>
  <c r="J38" i="43"/>
  <c r="I38" i="43"/>
  <c r="J37" i="43"/>
  <c r="I37" i="43"/>
  <c r="J36" i="43"/>
  <c r="I36" i="43"/>
  <c r="J35" i="43"/>
  <c r="I35" i="43"/>
  <c r="J34" i="43"/>
  <c r="I34" i="43"/>
  <c r="H34" i="43"/>
  <c r="F34" i="43"/>
  <c r="J33" i="43"/>
  <c r="I33" i="43"/>
  <c r="J32" i="43"/>
  <c r="I32" i="43"/>
  <c r="J31" i="43"/>
  <c r="I31" i="43"/>
  <c r="J30" i="43"/>
  <c r="I30" i="43"/>
  <c r="J29" i="43"/>
  <c r="I29" i="43"/>
  <c r="H29" i="43"/>
  <c r="F29" i="43"/>
  <c r="J28" i="43"/>
  <c r="I28" i="43"/>
  <c r="J27" i="43"/>
  <c r="I27" i="43"/>
  <c r="J26" i="43"/>
  <c r="I26" i="43"/>
  <c r="J25" i="43"/>
  <c r="I25" i="43"/>
  <c r="H25" i="43"/>
  <c r="F25" i="43"/>
  <c r="J24" i="43"/>
  <c r="I24" i="43"/>
  <c r="J23" i="43"/>
  <c r="I23" i="43"/>
  <c r="J22" i="43"/>
  <c r="I22" i="43"/>
  <c r="J21" i="43"/>
  <c r="I21" i="43"/>
  <c r="H21" i="43"/>
  <c r="F21" i="43"/>
  <c r="J20" i="43"/>
  <c r="I20" i="43"/>
  <c r="J19" i="43"/>
  <c r="I19" i="43"/>
  <c r="J18" i="43"/>
  <c r="I18" i="43"/>
  <c r="J17" i="43"/>
  <c r="I17" i="43"/>
  <c r="J16" i="43"/>
  <c r="I16" i="43"/>
  <c r="H16" i="43"/>
  <c r="F16" i="43"/>
  <c r="J15" i="43"/>
  <c r="I15" i="43"/>
  <c r="J14" i="43"/>
  <c r="I14" i="43"/>
  <c r="J13" i="43"/>
  <c r="I13" i="43"/>
  <c r="J12" i="43"/>
  <c r="I12" i="43"/>
  <c r="J11" i="43"/>
  <c r="I11" i="43"/>
  <c r="H11" i="43"/>
  <c r="F11" i="43"/>
  <c r="J10" i="43"/>
  <c r="I10" i="43"/>
  <c r="J9" i="43"/>
  <c r="I9" i="43"/>
  <c r="J8" i="43"/>
  <c r="I8" i="43"/>
  <c r="H8" i="43"/>
  <c r="F8" i="43"/>
  <c r="J7" i="43"/>
  <c r="I7" i="43"/>
  <c r="J6" i="43"/>
  <c r="I6" i="43"/>
  <c r="J5" i="43"/>
  <c r="I5" i="43"/>
  <c r="H5" i="43"/>
  <c r="F5" i="43"/>
  <c r="J78" i="42"/>
  <c r="I78" i="42"/>
  <c r="H78" i="42"/>
  <c r="K78" i="42" s="1"/>
  <c r="F78" i="42"/>
  <c r="J77" i="42"/>
  <c r="I77" i="42"/>
  <c r="H77" i="42"/>
  <c r="F77" i="42"/>
  <c r="K77" i="42" s="1"/>
  <c r="J76" i="42"/>
  <c r="I76" i="42"/>
  <c r="H76" i="42"/>
  <c r="F76" i="42"/>
  <c r="H75" i="42"/>
  <c r="F75" i="42"/>
  <c r="J74" i="42"/>
  <c r="I74" i="42"/>
  <c r="H74" i="42"/>
  <c r="K74" i="42" s="1"/>
  <c r="F74" i="42"/>
  <c r="J73" i="42"/>
  <c r="I73" i="42"/>
  <c r="H73" i="42"/>
  <c r="F73" i="42"/>
  <c r="J72" i="42"/>
  <c r="I72" i="42"/>
  <c r="H72" i="42"/>
  <c r="F72" i="42"/>
  <c r="H70" i="42"/>
  <c r="F70" i="42"/>
  <c r="J69" i="42"/>
  <c r="I69" i="42"/>
  <c r="H69" i="42"/>
  <c r="F69" i="42"/>
  <c r="J68" i="42"/>
  <c r="I68" i="42"/>
  <c r="H68" i="42"/>
  <c r="F68" i="42"/>
  <c r="H66" i="42"/>
  <c r="F66" i="42"/>
  <c r="J65" i="42"/>
  <c r="I65" i="42"/>
  <c r="H65" i="42"/>
  <c r="F65" i="42"/>
  <c r="J64" i="42"/>
  <c r="I64" i="42"/>
  <c r="H64" i="42"/>
  <c r="F64" i="42"/>
  <c r="J63" i="42"/>
  <c r="I63" i="42"/>
  <c r="J62" i="42"/>
  <c r="I62" i="42"/>
  <c r="J61" i="42"/>
  <c r="I61" i="42"/>
  <c r="J60" i="42"/>
  <c r="I60" i="42"/>
  <c r="H60" i="42"/>
  <c r="F60" i="42"/>
  <c r="J59" i="42"/>
  <c r="I59" i="42"/>
  <c r="J58" i="42"/>
  <c r="I58" i="42"/>
  <c r="J57" i="42"/>
  <c r="I57" i="42"/>
  <c r="J56" i="42"/>
  <c r="I56" i="42"/>
  <c r="H56" i="42"/>
  <c r="F56" i="42"/>
  <c r="J55" i="42"/>
  <c r="I55" i="42"/>
  <c r="J54" i="42"/>
  <c r="I54" i="42"/>
  <c r="J53" i="42"/>
  <c r="I53" i="42"/>
  <c r="J52" i="42"/>
  <c r="I52" i="42"/>
  <c r="J51" i="42"/>
  <c r="I51" i="42"/>
  <c r="J50" i="42"/>
  <c r="I50" i="42"/>
  <c r="J49" i="42"/>
  <c r="I49" i="42"/>
  <c r="J48" i="42"/>
  <c r="I48" i="42"/>
  <c r="H48" i="42"/>
  <c r="F48" i="42"/>
  <c r="J47" i="42"/>
  <c r="I47" i="42"/>
  <c r="J46" i="42"/>
  <c r="I46" i="42"/>
  <c r="J45" i="42"/>
  <c r="I45" i="42"/>
  <c r="J44" i="42"/>
  <c r="I44" i="42"/>
  <c r="J43" i="42"/>
  <c r="I43" i="42"/>
  <c r="H43" i="42"/>
  <c r="F43" i="42"/>
  <c r="J42" i="42"/>
  <c r="I42" i="42"/>
  <c r="J41" i="42"/>
  <c r="I41" i="42"/>
  <c r="J40" i="42"/>
  <c r="I40" i="42"/>
  <c r="J39" i="42"/>
  <c r="I39" i="42"/>
  <c r="H39" i="42"/>
  <c r="F39" i="42"/>
  <c r="J38" i="42"/>
  <c r="I38" i="42"/>
  <c r="J37" i="42"/>
  <c r="I37" i="42"/>
  <c r="J36" i="42"/>
  <c r="I36" i="42"/>
  <c r="I35" i="42"/>
  <c r="I34" i="42"/>
  <c r="H34" i="42"/>
  <c r="F34" i="42"/>
  <c r="J33" i="42"/>
  <c r="I33" i="42"/>
  <c r="J32" i="42"/>
  <c r="I32" i="42"/>
  <c r="J31" i="42"/>
  <c r="I31" i="42"/>
  <c r="J30" i="42"/>
  <c r="I30" i="42"/>
  <c r="J29" i="42"/>
  <c r="I29" i="42"/>
  <c r="H29" i="42"/>
  <c r="F29" i="42"/>
  <c r="J28" i="42"/>
  <c r="I28" i="42"/>
  <c r="J27" i="42"/>
  <c r="I27" i="42"/>
  <c r="J26" i="42"/>
  <c r="I26" i="42"/>
  <c r="J25" i="42"/>
  <c r="I25" i="42"/>
  <c r="H25" i="42"/>
  <c r="F25" i="42"/>
  <c r="J24" i="42"/>
  <c r="I24" i="42"/>
  <c r="J23" i="42"/>
  <c r="I23" i="42"/>
  <c r="J22" i="42"/>
  <c r="I22" i="42"/>
  <c r="J21" i="42"/>
  <c r="I21" i="42"/>
  <c r="H21" i="42"/>
  <c r="F21" i="42"/>
  <c r="J20" i="42"/>
  <c r="I20" i="42"/>
  <c r="J19" i="42"/>
  <c r="I19" i="42"/>
  <c r="J18" i="42"/>
  <c r="I18" i="42"/>
  <c r="J17" i="42"/>
  <c r="I17" i="42"/>
  <c r="J16" i="42"/>
  <c r="I16" i="42"/>
  <c r="H16" i="42"/>
  <c r="F16" i="42"/>
  <c r="J15" i="42"/>
  <c r="I15" i="42"/>
  <c r="J14" i="42"/>
  <c r="I14" i="42"/>
  <c r="J13" i="42"/>
  <c r="I13" i="42"/>
  <c r="J12" i="42"/>
  <c r="I12" i="42"/>
  <c r="J11" i="42"/>
  <c r="I11" i="42"/>
  <c r="H11" i="42"/>
  <c r="F11" i="42"/>
  <c r="J10" i="42"/>
  <c r="I10" i="42"/>
  <c r="J9" i="42"/>
  <c r="I9" i="42"/>
  <c r="J8" i="42"/>
  <c r="I8" i="42"/>
  <c r="H8" i="42"/>
  <c r="F8" i="42"/>
  <c r="J7" i="42"/>
  <c r="I7" i="42"/>
  <c r="J6" i="42"/>
  <c r="I6" i="42"/>
  <c r="J5" i="42"/>
  <c r="I5" i="42"/>
  <c r="H5" i="42"/>
  <c r="F5" i="42"/>
  <c r="J78" i="41"/>
  <c r="I78" i="41"/>
  <c r="H78" i="41"/>
  <c r="F78" i="41"/>
  <c r="J77" i="41"/>
  <c r="I77" i="41"/>
  <c r="H77" i="41"/>
  <c r="F77" i="41"/>
  <c r="K77" i="41" s="1"/>
  <c r="J76" i="41"/>
  <c r="I76" i="41"/>
  <c r="H76" i="41"/>
  <c r="F76" i="41"/>
  <c r="H75" i="41"/>
  <c r="F75" i="41"/>
  <c r="J74" i="41"/>
  <c r="I74" i="41"/>
  <c r="H74" i="41"/>
  <c r="F74" i="41"/>
  <c r="J73" i="41"/>
  <c r="I73" i="41"/>
  <c r="H73" i="41"/>
  <c r="F73" i="41"/>
  <c r="J72" i="41"/>
  <c r="I72" i="41"/>
  <c r="H72" i="41"/>
  <c r="F72" i="41"/>
  <c r="K72" i="41" s="1"/>
  <c r="H70" i="41"/>
  <c r="F70" i="41"/>
  <c r="J69" i="41"/>
  <c r="I69" i="41"/>
  <c r="H69" i="41"/>
  <c r="F69" i="41"/>
  <c r="J68" i="41"/>
  <c r="I68" i="41"/>
  <c r="H68" i="41"/>
  <c r="F68" i="41"/>
  <c r="H66" i="41"/>
  <c r="F66" i="41"/>
  <c r="J65" i="41"/>
  <c r="I65" i="41"/>
  <c r="H65" i="41"/>
  <c r="F65" i="41"/>
  <c r="J64" i="41"/>
  <c r="I64" i="41"/>
  <c r="H64" i="41"/>
  <c r="F64" i="41"/>
  <c r="J63" i="41"/>
  <c r="I63" i="41"/>
  <c r="J62" i="41"/>
  <c r="I62" i="41"/>
  <c r="J61" i="41"/>
  <c r="I61" i="41"/>
  <c r="J60" i="41"/>
  <c r="I60" i="41"/>
  <c r="H60" i="41"/>
  <c r="F60" i="41"/>
  <c r="J59" i="41"/>
  <c r="I59" i="41"/>
  <c r="J58" i="41"/>
  <c r="I58" i="41"/>
  <c r="J57" i="41"/>
  <c r="I57" i="41"/>
  <c r="J56" i="41"/>
  <c r="I56" i="41"/>
  <c r="H56" i="41"/>
  <c r="F56" i="41"/>
  <c r="J55" i="41"/>
  <c r="I55" i="41"/>
  <c r="J54" i="41"/>
  <c r="I54" i="41"/>
  <c r="J53" i="41"/>
  <c r="I53" i="41"/>
  <c r="J52" i="41"/>
  <c r="I52" i="41"/>
  <c r="J51" i="41"/>
  <c r="I51" i="41"/>
  <c r="J50" i="41"/>
  <c r="I50" i="41"/>
  <c r="J49" i="41"/>
  <c r="I49" i="41"/>
  <c r="J48" i="41"/>
  <c r="I48" i="41"/>
  <c r="H48" i="41"/>
  <c r="F48" i="41"/>
  <c r="J47" i="41"/>
  <c r="I47" i="41"/>
  <c r="J46" i="41"/>
  <c r="I46" i="41"/>
  <c r="J45" i="41"/>
  <c r="I45" i="41"/>
  <c r="J44" i="41"/>
  <c r="I44" i="41"/>
  <c r="J43" i="41"/>
  <c r="I43" i="41"/>
  <c r="H43" i="41"/>
  <c r="F43" i="41"/>
  <c r="J42" i="41"/>
  <c r="I42" i="41"/>
  <c r="J41" i="41"/>
  <c r="I41" i="41"/>
  <c r="J40" i="41"/>
  <c r="I40" i="41"/>
  <c r="J39" i="41"/>
  <c r="I39" i="41"/>
  <c r="H39" i="41"/>
  <c r="F39" i="41"/>
  <c r="J38" i="41"/>
  <c r="I38" i="41"/>
  <c r="J37" i="41"/>
  <c r="I37" i="41"/>
  <c r="J36" i="41"/>
  <c r="I36" i="41"/>
  <c r="J35" i="41"/>
  <c r="I35" i="41"/>
  <c r="J34" i="41"/>
  <c r="I34" i="41"/>
  <c r="H34" i="41"/>
  <c r="F34" i="41"/>
  <c r="J33" i="41"/>
  <c r="I33" i="41"/>
  <c r="J32" i="41"/>
  <c r="I32" i="41"/>
  <c r="J31" i="41"/>
  <c r="I31" i="41"/>
  <c r="J30" i="41"/>
  <c r="I30" i="41"/>
  <c r="J29" i="41"/>
  <c r="I29" i="41"/>
  <c r="H29" i="41"/>
  <c r="F29" i="41"/>
  <c r="J28" i="41"/>
  <c r="I28" i="41"/>
  <c r="J27" i="41"/>
  <c r="I27" i="41"/>
  <c r="J26" i="41"/>
  <c r="I26" i="41"/>
  <c r="J25" i="41"/>
  <c r="I25" i="41"/>
  <c r="H25" i="41"/>
  <c r="F25" i="41"/>
  <c r="J24" i="41"/>
  <c r="I24" i="41"/>
  <c r="J23" i="41"/>
  <c r="I23" i="41"/>
  <c r="J22" i="41"/>
  <c r="I22" i="41"/>
  <c r="J21" i="41"/>
  <c r="I21" i="41"/>
  <c r="H21" i="41"/>
  <c r="F21" i="41"/>
  <c r="J20" i="41"/>
  <c r="I20" i="41"/>
  <c r="J19" i="41"/>
  <c r="I19" i="41"/>
  <c r="J18" i="41"/>
  <c r="I18" i="41"/>
  <c r="J17" i="41"/>
  <c r="I17" i="41"/>
  <c r="J16" i="41"/>
  <c r="I16" i="41"/>
  <c r="H16" i="41"/>
  <c r="F16" i="41"/>
  <c r="J15" i="41"/>
  <c r="I15" i="41"/>
  <c r="J14" i="41"/>
  <c r="I14" i="41"/>
  <c r="J13" i="41"/>
  <c r="I13" i="41"/>
  <c r="J12" i="41"/>
  <c r="I12" i="41"/>
  <c r="J11" i="41"/>
  <c r="I11" i="41"/>
  <c r="H11" i="41"/>
  <c r="F11" i="41"/>
  <c r="J10" i="41"/>
  <c r="I10" i="41"/>
  <c r="J9" i="41"/>
  <c r="I9" i="41"/>
  <c r="J8" i="41"/>
  <c r="I8" i="41"/>
  <c r="H8" i="41"/>
  <c r="F8" i="41"/>
  <c r="J7" i="41"/>
  <c r="I7" i="41"/>
  <c r="J6" i="41"/>
  <c r="I6" i="41"/>
  <c r="J5" i="41"/>
  <c r="I5" i="41"/>
  <c r="H5" i="41"/>
  <c r="F5" i="41"/>
  <c r="K4" i="46" l="1"/>
  <c r="I4" i="45"/>
  <c r="K4" i="45"/>
  <c r="I4" i="44"/>
  <c r="K4" i="44"/>
  <c r="J75" i="43"/>
  <c r="K72" i="43"/>
  <c r="K78" i="43"/>
  <c r="K76" i="43"/>
  <c r="I75" i="43"/>
  <c r="K75" i="43"/>
  <c r="K74" i="43"/>
  <c r="I70" i="43"/>
  <c r="K69" i="43"/>
  <c r="K66" i="43"/>
  <c r="K64" i="43"/>
  <c r="K60" i="43"/>
  <c r="K48" i="43"/>
  <c r="K34" i="43"/>
  <c r="K25" i="43"/>
  <c r="K11" i="43"/>
  <c r="K8" i="43"/>
  <c r="I75" i="42"/>
  <c r="K72" i="42"/>
  <c r="I70" i="42"/>
  <c r="K68" i="42"/>
  <c r="K75" i="42"/>
  <c r="K48" i="42"/>
  <c r="K34" i="42"/>
  <c r="K25" i="42"/>
  <c r="K21" i="42"/>
  <c r="K11" i="42"/>
  <c r="K8" i="42"/>
  <c r="K78" i="41"/>
  <c r="K75" i="41"/>
  <c r="K74" i="41"/>
  <c r="K70" i="41"/>
  <c r="K64" i="42"/>
  <c r="F4" i="43"/>
  <c r="K16" i="43"/>
  <c r="K65" i="42"/>
  <c r="K43" i="43"/>
  <c r="J66" i="41"/>
  <c r="K60" i="42"/>
  <c r="K5" i="43"/>
  <c r="K39" i="42"/>
  <c r="K66" i="42"/>
  <c r="K76" i="42"/>
  <c r="K56" i="43"/>
  <c r="K29" i="43"/>
  <c r="K73" i="43"/>
  <c r="K39" i="43"/>
  <c r="K73" i="42"/>
  <c r="H4" i="42"/>
  <c r="K56" i="42"/>
  <c r="K70" i="42"/>
  <c r="K29" i="42"/>
  <c r="F4" i="42"/>
  <c r="K43" i="42"/>
  <c r="K65" i="43"/>
  <c r="J70" i="43"/>
  <c r="J70" i="42"/>
  <c r="K16" i="42"/>
  <c r="I75" i="41"/>
  <c r="K5" i="42"/>
  <c r="K69" i="42"/>
  <c r="K21" i="43"/>
  <c r="K48" i="41"/>
  <c r="K34" i="41"/>
  <c r="K21" i="41"/>
  <c r="K8" i="41"/>
  <c r="H4" i="43"/>
  <c r="I66" i="43"/>
  <c r="J66" i="43"/>
  <c r="I66" i="42"/>
  <c r="I4" i="42" s="1"/>
  <c r="J66" i="42"/>
  <c r="J75" i="41"/>
  <c r="K29" i="41"/>
  <c r="K43" i="41"/>
  <c r="K73" i="41"/>
  <c r="K5" i="41"/>
  <c r="K69" i="41"/>
  <c r="K76" i="41"/>
  <c r="K64" i="41"/>
  <c r="K66" i="41"/>
  <c r="K39" i="41"/>
  <c r="K16" i="41"/>
  <c r="K68" i="41"/>
  <c r="K65" i="41"/>
  <c r="I70" i="41"/>
  <c r="K56" i="41"/>
  <c r="K25" i="41"/>
  <c r="J70" i="41"/>
  <c r="F4" i="41"/>
  <c r="K60" i="41"/>
  <c r="H4" i="41"/>
  <c r="I66" i="41"/>
  <c r="F60" i="40"/>
  <c r="I4" i="43" l="1"/>
  <c r="K4" i="42"/>
  <c r="K4" i="43"/>
  <c r="K4" i="41"/>
  <c r="I4" i="41"/>
  <c r="F11" i="40"/>
  <c r="F5" i="40"/>
  <c r="J78" i="40"/>
  <c r="I78" i="40"/>
  <c r="H78" i="40"/>
  <c r="F78" i="40"/>
  <c r="J77" i="40"/>
  <c r="I77" i="40"/>
  <c r="H77" i="40"/>
  <c r="F77" i="40"/>
  <c r="K77" i="40" s="1"/>
  <c r="J76" i="40"/>
  <c r="I76" i="40"/>
  <c r="H76" i="40"/>
  <c r="F76" i="40"/>
  <c r="H75" i="40"/>
  <c r="F75" i="40"/>
  <c r="J74" i="40"/>
  <c r="I74" i="40"/>
  <c r="H74" i="40"/>
  <c r="F74" i="40"/>
  <c r="J73" i="40"/>
  <c r="I73" i="40"/>
  <c r="H73" i="40"/>
  <c r="K73" i="40" s="1"/>
  <c r="F73" i="40"/>
  <c r="J72" i="40"/>
  <c r="I72" i="40"/>
  <c r="H72" i="40"/>
  <c r="F72" i="40"/>
  <c r="H70" i="40"/>
  <c r="F70" i="40"/>
  <c r="J69" i="40"/>
  <c r="I69" i="40"/>
  <c r="H69" i="40"/>
  <c r="F69" i="40"/>
  <c r="J68" i="40"/>
  <c r="I68" i="40"/>
  <c r="H68" i="40"/>
  <c r="F68" i="40"/>
  <c r="H66" i="40"/>
  <c r="F66" i="40"/>
  <c r="J65" i="40"/>
  <c r="I65" i="40"/>
  <c r="H65" i="40"/>
  <c r="F65" i="40"/>
  <c r="J64" i="40"/>
  <c r="I64" i="40"/>
  <c r="H64" i="40"/>
  <c r="F64" i="40"/>
  <c r="J63" i="40"/>
  <c r="I63" i="40"/>
  <c r="J62" i="40"/>
  <c r="I62" i="40"/>
  <c r="J61" i="40"/>
  <c r="I61" i="40"/>
  <c r="J60" i="40"/>
  <c r="I60" i="40"/>
  <c r="H60" i="40"/>
  <c r="J59" i="40"/>
  <c r="I59" i="40"/>
  <c r="J58" i="40"/>
  <c r="I58" i="40"/>
  <c r="J57" i="40"/>
  <c r="I57" i="40"/>
  <c r="J56" i="40"/>
  <c r="I56" i="40"/>
  <c r="H56" i="40"/>
  <c r="F56" i="40"/>
  <c r="J55" i="40"/>
  <c r="I55" i="40"/>
  <c r="J54" i="40"/>
  <c r="I54" i="40"/>
  <c r="J53" i="40"/>
  <c r="I53" i="40"/>
  <c r="J52" i="40"/>
  <c r="I52" i="40"/>
  <c r="J51" i="40"/>
  <c r="I51" i="40"/>
  <c r="J50" i="40"/>
  <c r="I50" i="40"/>
  <c r="J49" i="40"/>
  <c r="I49" i="40"/>
  <c r="J48" i="40"/>
  <c r="I48" i="40"/>
  <c r="H48" i="40"/>
  <c r="F48" i="40"/>
  <c r="J47" i="40"/>
  <c r="I47" i="40"/>
  <c r="J46" i="40"/>
  <c r="I46" i="40"/>
  <c r="J45" i="40"/>
  <c r="I45" i="40"/>
  <c r="J44" i="40"/>
  <c r="I44" i="40"/>
  <c r="J43" i="40"/>
  <c r="I43" i="40"/>
  <c r="H43" i="40"/>
  <c r="F43" i="40"/>
  <c r="J42" i="40"/>
  <c r="I42" i="40"/>
  <c r="J41" i="40"/>
  <c r="I41" i="40"/>
  <c r="J40" i="40"/>
  <c r="I40" i="40"/>
  <c r="J39" i="40"/>
  <c r="I39" i="40"/>
  <c r="H39" i="40"/>
  <c r="F39" i="40"/>
  <c r="J38" i="40"/>
  <c r="I38" i="40"/>
  <c r="J37" i="40"/>
  <c r="I37" i="40"/>
  <c r="J36" i="40"/>
  <c r="I36" i="40"/>
  <c r="J35" i="40"/>
  <c r="I35" i="40"/>
  <c r="J34" i="40"/>
  <c r="I34" i="40"/>
  <c r="H34" i="40"/>
  <c r="F34" i="40"/>
  <c r="J33" i="40"/>
  <c r="I33" i="40"/>
  <c r="J32" i="40"/>
  <c r="I32" i="40"/>
  <c r="J31" i="40"/>
  <c r="I31" i="40"/>
  <c r="J30" i="40"/>
  <c r="I30" i="40"/>
  <c r="J29" i="40"/>
  <c r="I29" i="40"/>
  <c r="H29" i="40"/>
  <c r="F29" i="40"/>
  <c r="J28" i="40"/>
  <c r="I28" i="40"/>
  <c r="J27" i="40"/>
  <c r="I27" i="40"/>
  <c r="J26" i="40"/>
  <c r="I26" i="40"/>
  <c r="J25" i="40"/>
  <c r="I25" i="40"/>
  <c r="H25" i="40"/>
  <c r="F25" i="40"/>
  <c r="J24" i="40"/>
  <c r="I24" i="40"/>
  <c r="J23" i="40"/>
  <c r="I23" i="40"/>
  <c r="J22" i="40"/>
  <c r="I22" i="40"/>
  <c r="J21" i="40"/>
  <c r="I21" i="40"/>
  <c r="H21" i="40"/>
  <c r="F21" i="40"/>
  <c r="J20" i="40"/>
  <c r="I20" i="40"/>
  <c r="J19" i="40"/>
  <c r="I19" i="40"/>
  <c r="J18" i="40"/>
  <c r="I18" i="40"/>
  <c r="J17" i="40"/>
  <c r="I17" i="40"/>
  <c r="J16" i="40"/>
  <c r="I16" i="40"/>
  <c r="H16" i="40"/>
  <c r="F16" i="40"/>
  <c r="J15" i="40"/>
  <c r="I15" i="40"/>
  <c r="J14" i="40"/>
  <c r="I14" i="40"/>
  <c r="J13" i="40"/>
  <c r="I13" i="40"/>
  <c r="J12" i="40"/>
  <c r="I12" i="40"/>
  <c r="J11" i="40"/>
  <c r="I11" i="40"/>
  <c r="H11" i="40"/>
  <c r="J10" i="40"/>
  <c r="I10" i="40"/>
  <c r="J9" i="40"/>
  <c r="I9" i="40"/>
  <c r="J8" i="40"/>
  <c r="I8" i="40"/>
  <c r="H8" i="40"/>
  <c r="F8" i="40"/>
  <c r="J7" i="40"/>
  <c r="I7" i="40"/>
  <c r="J6" i="40"/>
  <c r="I6" i="40"/>
  <c r="J5" i="40"/>
  <c r="I5" i="40"/>
  <c r="H5" i="40"/>
  <c r="K65" i="40" l="1"/>
  <c r="F4" i="40"/>
  <c r="I75" i="40"/>
  <c r="J75" i="40"/>
  <c r="K74" i="40"/>
  <c r="K70" i="40"/>
  <c r="K69" i="40"/>
  <c r="K68" i="40"/>
  <c r="K60" i="40"/>
  <c r="K48" i="40"/>
  <c r="K21" i="40"/>
  <c r="K11" i="40"/>
  <c r="K8" i="40"/>
  <c r="K5" i="40"/>
  <c r="J70" i="40"/>
  <c r="K29" i="40"/>
  <c r="K39" i="40"/>
  <c r="I70" i="40"/>
  <c r="K76" i="40"/>
  <c r="K72" i="40"/>
  <c r="K56" i="40"/>
  <c r="K34" i="40"/>
  <c r="I66" i="40"/>
  <c r="K43" i="40"/>
  <c r="K16" i="40"/>
  <c r="K25" i="40"/>
  <c r="K64" i="40"/>
  <c r="K78" i="40"/>
  <c r="K66" i="40"/>
  <c r="H4" i="40"/>
  <c r="K75" i="40"/>
  <c r="J66" i="40"/>
  <c r="I5" i="39"/>
  <c r="J78" i="39"/>
  <c r="I78" i="39"/>
  <c r="H78" i="39"/>
  <c r="F78" i="39"/>
  <c r="J77" i="39"/>
  <c r="I77" i="39"/>
  <c r="H77" i="39"/>
  <c r="F77" i="39"/>
  <c r="J76" i="39"/>
  <c r="I76" i="39"/>
  <c r="H76" i="39"/>
  <c r="F76" i="39"/>
  <c r="H75" i="39"/>
  <c r="F75" i="39"/>
  <c r="J74" i="39"/>
  <c r="I74" i="39"/>
  <c r="H74" i="39"/>
  <c r="F74" i="39"/>
  <c r="J73" i="39"/>
  <c r="I73" i="39"/>
  <c r="H73" i="39"/>
  <c r="F73" i="39"/>
  <c r="J72" i="39"/>
  <c r="I72" i="39"/>
  <c r="H72" i="39"/>
  <c r="F72" i="39"/>
  <c r="K72" i="39" s="1"/>
  <c r="H70" i="39"/>
  <c r="F70" i="39"/>
  <c r="J69" i="39"/>
  <c r="I69" i="39"/>
  <c r="H69" i="39"/>
  <c r="F69" i="39"/>
  <c r="J68" i="39"/>
  <c r="I68" i="39"/>
  <c r="H68" i="39"/>
  <c r="F68" i="39"/>
  <c r="H66" i="39"/>
  <c r="F66" i="39"/>
  <c r="J65" i="39"/>
  <c r="I65" i="39"/>
  <c r="H65" i="39"/>
  <c r="F65" i="39"/>
  <c r="J64" i="39"/>
  <c r="I64" i="39"/>
  <c r="H64" i="39"/>
  <c r="F64" i="39"/>
  <c r="J63" i="39"/>
  <c r="I63" i="39"/>
  <c r="J62" i="39"/>
  <c r="I62" i="39"/>
  <c r="J61" i="39"/>
  <c r="I61" i="39"/>
  <c r="J60" i="39"/>
  <c r="I60" i="39"/>
  <c r="H60" i="39"/>
  <c r="F60" i="39"/>
  <c r="J59" i="39"/>
  <c r="I59" i="39"/>
  <c r="J58" i="39"/>
  <c r="I58" i="39"/>
  <c r="J57" i="39"/>
  <c r="I57" i="39"/>
  <c r="J56" i="39"/>
  <c r="I56" i="39"/>
  <c r="H56" i="39"/>
  <c r="F56" i="39"/>
  <c r="J55" i="39"/>
  <c r="I55" i="39"/>
  <c r="J54" i="39"/>
  <c r="I54" i="39"/>
  <c r="J53" i="39"/>
  <c r="I53" i="39"/>
  <c r="J52" i="39"/>
  <c r="I52" i="39"/>
  <c r="J51" i="39"/>
  <c r="I51" i="39"/>
  <c r="J50" i="39"/>
  <c r="I50" i="39"/>
  <c r="J49" i="39"/>
  <c r="I49" i="39"/>
  <c r="J48" i="39"/>
  <c r="I48" i="39"/>
  <c r="H48" i="39"/>
  <c r="F48" i="39"/>
  <c r="J47" i="39"/>
  <c r="I47" i="39"/>
  <c r="J46" i="39"/>
  <c r="I46" i="39"/>
  <c r="J45" i="39"/>
  <c r="I45" i="39"/>
  <c r="J44" i="39"/>
  <c r="I44" i="39"/>
  <c r="J43" i="39"/>
  <c r="I43" i="39"/>
  <c r="H43" i="39"/>
  <c r="F43" i="39"/>
  <c r="J42" i="39"/>
  <c r="I42" i="39"/>
  <c r="J41" i="39"/>
  <c r="I41" i="39"/>
  <c r="J40" i="39"/>
  <c r="I40" i="39"/>
  <c r="J39" i="39"/>
  <c r="I39" i="39"/>
  <c r="H39" i="39"/>
  <c r="F39" i="39"/>
  <c r="J38" i="39"/>
  <c r="I38" i="39"/>
  <c r="J37" i="39"/>
  <c r="I37" i="39"/>
  <c r="J36" i="39"/>
  <c r="I36" i="39"/>
  <c r="J35" i="39"/>
  <c r="I35" i="39"/>
  <c r="J34" i="39"/>
  <c r="I34" i="39"/>
  <c r="H34" i="39"/>
  <c r="F34" i="39"/>
  <c r="J33" i="39"/>
  <c r="I33" i="39"/>
  <c r="J32" i="39"/>
  <c r="I32" i="39"/>
  <c r="J31" i="39"/>
  <c r="I31" i="39"/>
  <c r="J30" i="39"/>
  <c r="I30" i="39"/>
  <c r="J29" i="39"/>
  <c r="I29" i="39"/>
  <c r="H29" i="39"/>
  <c r="F29" i="39"/>
  <c r="J28" i="39"/>
  <c r="I28" i="39"/>
  <c r="J27" i="39"/>
  <c r="I27" i="39"/>
  <c r="J26" i="39"/>
  <c r="I26" i="39"/>
  <c r="J25" i="39"/>
  <c r="I25" i="39"/>
  <c r="H25" i="39"/>
  <c r="F25" i="39"/>
  <c r="J24" i="39"/>
  <c r="I24" i="39"/>
  <c r="J23" i="39"/>
  <c r="I23" i="39"/>
  <c r="J22" i="39"/>
  <c r="I22" i="39"/>
  <c r="J21" i="39"/>
  <c r="I21" i="39"/>
  <c r="H21" i="39"/>
  <c r="F21" i="39"/>
  <c r="J20" i="39"/>
  <c r="I20" i="39"/>
  <c r="J19" i="39"/>
  <c r="I19" i="39"/>
  <c r="J18" i="39"/>
  <c r="I18" i="39"/>
  <c r="J17" i="39"/>
  <c r="I17" i="39"/>
  <c r="J16" i="39"/>
  <c r="I16" i="39"/>
  <c r="H16" i="39"/>
  <c r="F16" i="39"/>
  <c r="J15" i="39"/>
  <c r="I15" i="39"/>
  <c r="J14" i="39"/>
  <c r="I14" i="39"/>
  <c r="J13" i="39"/>
  <c r="I13" i="39"/>
  <c r="J12" i="39"/>
  <c r="I12" i="39"/>
  <c r="J11" i="39"/>
  <c r="I11" i="39"/>
  <c r="H11" i="39"/>
  <c r="F11" i="39"/>
  <c r="J10" i="39"/>
  <c r="I10" i="39"/>
  <c r="J9" i="39"/>
  <c r="I9" i="39"/>
  <c r="J8" i="39"/>
  <c r="I8" i="39"/>
  <c r="H8" i="39"/>
  <c r="F8" i="39"/>
  <c r="J7" i="39"/>
  <c r="I7" i="39"/>
  <c r="J6" i="39"/>
  <c r="I6" i="39"/>
  <c r="J5" i="39"/>
  <c r="H5" i="39"/>
  <c r="F5" i="39"/>
  <c r="K4" i="40" l="1"/>
  <c r="I4" i="40"/>
  <c r="K78" i="39"/>
  <c r="J75" i="39"/>
  <c r="K73" i="39"/>
  <c r="K69" i="39"/>
  <c r="K65" i="39"/>
  <c r="K60" i="39"/>
  <c r="K43" i="39"/>
  <c r="K29" i="39"/>
  <c r="K21" i="39"/>
  <c r="K16" i="39"/>
  <c r="K11" i="39"/>
  <c r="K8" i="39"/>
  <c r="K5" i="39"/>
  <c r="I75" i="39"/>
  <c r="K70" i="39"/>
  <c r="K64" i="39"/>
  <c r="K39" i="39"/>
  <c r="K76" i="39"/>
  <c r="K25" i="39"/>
  <c r="K74" i="39"/>
  <c r="K34" i="39"/>
  <c r="K48" i="39"/>
  <c r="K66" i="39"/>
  <c r="K77" i="39"/>
  <c r="K56" i="39"/>
  <c r="K68" i="39"/>
  <c r="F4" i="39"/>
  <c r="I70" i="39"/>
  <c r="K75" i="39"/>
  <c r="H4" i="39"/>
  <c r="I66" i="39"/>
  <c r="J70" i="39"/>
  <c r="J66" i="39"/>
  <c r="F29" i="38"/>
  <c r="I5" i="38"/>
  <c r="I4" i="39" l="1"/>
  <c r="K4" i="39"/>
  <c r="J78" i="38"/>
  <c r="I78" i="38"/>
  <c r="H78" i="38"/>
  <c r="F78" i="38"/>
  <c r="J77" i="38"/>
  <c r="I77" i="38"/>
  <c r="H77" i="38"/>
  <c r="F77" i="38"/>
  <c r="J76" i="38"/>
  <c r="I76" i="38"/>
  <c r="H76" i="38"/>
  <c r="F76" i="38"/>
  <c r="H75" i="38"/>
  <c r="F75" i="38"/>
  <c r="J74" i="38"/>
  <c r="I74" i="38"/>
  <c r="H74" i="38"/>
  <c r="F74" i="38"/>
  <c r="J73" i="38"/>
  <c r="I73" i="38"/>
  <c r="H73" i="38"/>
  <c r="F73" i="38"/>
  <c r="J72" i="38"/>
  <c r="I72" i="38"/>
  <c r="H72" i="38"/>
  <c r="F72" i="38"/>
  <c r="H70" i="38"/>
  <c r="F70" i="38"/>
  <c r="J69" i="38"/>
  <c r="I69" i="38"/>
  <c r="H69" i="38"/>
  <c r="F69" i="38"/>
  <c r="J68" i="38"/>
  <c r="I68" i="38"/>
  <c r="H68" i="38"/>
  <c r="F68" i="38"/>
  <c r="H66" i="38"/>
  <c r="F66" i="38"/>
  <c r="J65" i="38"/>
  <c r="I65" i="38"/>
  <c r="H65" i="38"/>
  <c r="F65" i="38"/>
  <c r="J64" i="38"/>
  <c r="I64" i="38"/>
  <c r="H64" i="38"/>
  <c r="F64" i="38"/>
  <c r="J63" i="38"/>
  <c r="I63" i="38"/>
  <c r="J62" i="38"/>
  <c r="I62" i="38"/>
  <c r="J61" i="38"/>
  <c r="I61" i="38"/>
  <c r="J60" i="38"/>
  <c r="I60" i="38"/>
  <c r="H60" i="38"/>
  <c r="F60" i="38"/>
  <c r="J59" i="38"/>
  <c r="I59" i="38"/>
  <c r="J58" i="38"/>
  <c r="I58" i="38"/>
  <c r="J57" i="38"/>
  <c r="I57" i="38"/>
  <c r="J56" i="38"/>
  <c r="I56" i="38"/>
  <c r="H56" i="38"/>
  <c r="F56" i="38"/>
  <c r="J55" i="38"/>
  <c r="I55" i="38"/>
  <c r="J54" i="38"/>
  <c r="I54" i="38"/>
  <c r="J53" i="38"/>
  <c r="I53" i="38"/>
  <c r="J52" i="38"/>
  <c r="I52" i="38"/>
  <c r="J51" i="38"/>
  <c r="I51" i="38"/>
  <c r="J50" i="38"/>
  <c r="I50" i="38"/>
  <c r="J49" i="38"/>
  <c r="I49" i="38"/>
  <c r="J48" i="38"/>
  <c r="I48" i="38"/>
  <c r="H48" i="38"/>
  <c r="F48" i="38"/>
  <c r="J47" i="38"/>
  <c r="I47" i="38"/>
  <c r="J46" i="38"/>
  <c r="I46" i="38"/>
  <c r="J45" i="38"/>
  <c r="I45" i="38"/>
  <c r="J44" i="38"/>
  <c r="I44" i="38"/>
  <c r="J43" i="38"/>
  <c r="I43" i="38"/>
  <c r="H43" i="38"/>
  <c r="F43" i="38"/>
  <c r="J42" i="38"/>
  <c r="I42" i="38"/>
  <c r="J41" i="38"/>
  <c r="I41" i="38"/>
  <c r="J40" i="38"/>
  <c r="I40" i="38"/>
  <c r="J39" i="38"/>
  <c r="I39" i="38"/>
  <c r="H39" i="38"/>
  <c r="F39" i="38"/>
  <c r="J38" i="38"/>
  <c r="I38" i="38"/>
  <c r="J37" i="38"/>
  <c r="I37" i="38"/>
  <c r="J36" i="38"/>
  <c r="I36" i="38"/>
  <c r="J35" i="38"/>
  <c r="I35" i="38"/>
  <c r="J34" i="38"/>
  <c r="I34" i="38"/>
  <c r="H34" i="38"/>
  <c r="F34" i="38"/>
  <c r="J33" i="38"/>
  <c r="I33" i="38"/>
  <c r="J32" i="38"/>
  <c r="I32" i="38"/>
  <c r="J31" i="38"/>
  <c r="I31" i="38"/>
  <c r="J30" i="38"/>
  <c r="I30" i="38"/>
  <c r="J29" i="38"/>
  <c r="I29" i="38"/>
  <c r="H29" i="38"/>
  <c r="J28" i="38"/>
  <c r="I28" i="38"/>
  <c r="J27" i="38"/>
  <c r="I27" i="38"/>
  <c r="J26" i="38"/>
  <c r="I26" i="38"/>
  <c r="J25" i="38"/>
  <c r="I25" i="38"/>
  <c r="H25" i="38"/>
  <c r="F25" i="38"/>
  <c r="J24" i="38"/>
  <c r="I24" i="38"/>
  <c r="J23" i="38"/>
  <c r="I23" i="38"/>
  <c r="J22" i="38"/>
  <c r="I22" i="38"/>
  <c r="J21" i="38"/>
  <c r="I21" i="38"/>
  <c r="H21" i="38"/>
  <c r="F21" i="38"/>
  <c r="J20" i="38"/>
  <c r="I20" i="38"/>
  <c r="J19" i="38"/>
  <c r="I19" i="38"/>
  <c r="J18" i="38"/>
  <c r="I18" i="38"/>
  <c r="J17" i="38"/>
  <c r="I17" i="38"/>
  <c r="J16" i="38"/>
  <c r="I16" i="38"/>
  <c r="H16" i="38"/>
  <c r="F16" i="38"/>
  <c r="J15" i="38"/>
  <c r="I15" i="38"/>
  <c r="J14" i="38"/>
  <c r="I14" i="38"/>
  <c r="J13" i="38"/>
  <c r="I13" i="38"/>
  <c r="J12" i="38"/>
  <c r="I12" i="38"/>
  <c r="J11" i="38"/>
  <c r="I11" i="38"/>
  <c r="H11" i="38"/>
  <c r="F11" i="38"/>
  <c r="J10" i="38"/>
  <c r="I10" i="38"/>
  <c r="J9" i="38"/>
  <c r="I9" i="38"/>
  <c r="J8" i="38"/>
  <c r="I8" i="38"/>
  <c r="H8" i="38"/>
  <c r="F8" i="38"/>
  <c r="J7" i="38"/>
  <c r="I7" i="38"/>
  <c r="J6" i="38"/>
  <c r="I6" i="38"/>
  <c r="J5" i="38"/>
  <c r="H5" i="38"/>
  <c r="F5" i="38"/>
  <c r="H60" i="37"/>
  <c r="I75" i="37"/>
  <c r="J78" i="37"/>
  <c r="I78" i="37"/>
  <c r="H78" i="37"/>
  <c r="K78" i="37" s="1"/>
  <c r="F78" i="37"/>
  <c r="J77" i="37"/>
  <c r="I77" i="37"/>
  <c r="H77" i="37"/>
  <c r="F77" i="37"/>
  <c r="J76" i="37"/>
  <c r="I76" i="37"/>
  <c r="H76" i="37"/>
  <c r="F76" i="37"/>
  <c r="H75" i="37"/>
  <c r="F75" i="37"/>
  <c r="J74" i="37"/>
  <c r="I74" i="37"/>
  <c r="H74" i="37"/>
  <c r="F74" i="37"/>
  <c r="J73" i="37"/>
  <c r="I73" i="37"/>
  <c r="H73" i="37"/>
  <c r="F73" i="37"/>
  <c r="K73" i="37" s="1"/>
  <c r="J72" i="37"/>
  <c r="I72" i="37"/>
  <c r="H72" i="37"/>
  <c r="F72" i="37"/>
  <c r="H70" i="37"/>
  <c r="F70" i="37"/>
  <c r="J69" i="37"/>
  <c r="I69" i="37"/>
  <c r="H69" i="37"/>
  <c r="F69" i="37"/>
  <c r="J68" i="37"/>
  <c r="I68" i="37"/>
  <c r="H68" i="37"/>
  <c r="F68" i="37"/>
  <c r="H66" i="37"/>
  <c r="F66" i="37"/>
  <c r="J65" i="37"/>
  <c r="I65" i="37"/>
  <c r="H65" i="37"/>
  <c r="F65" i="37"/>
  <c r="J64" i="37"/>
  <c r="I64" i="37"/>
  <c r="H64" i="37"/>
  <c r="F64" i="37"/>
  <c r="J63" i="37"/>
  <c r="I63" i="37"/>
  <c r="J62" i="37"/>
  <c r="I62" i="37"/>
  <c r="J61" i="37"/>
  <c r="I61" i="37"/>
  <c r="J60" i="37"/>
  <c r="I60" i="37"/>
  <c r="F60" i="37"/>
  <c r="J59" i="37"/>
  <c r="I59" i="37"/>
  <c r="J58" i="37"/>
  <c r="I58" i="37"/>
  <c r="J57" i="37"/>
  <c r="I57" i="37"/>
  <c r="J56" i="37"/>
  <c r="I56" i="37"/>
  <c r="H56" i="37"/>
  <c r="F56" i="37"/>
  <c r="J55" i="37"/>
  <c r="I55" i="37"/>
  <c r="J54" i="37"/>
  <c r="I54" i="37"/>
  <c r="J53" i="37"/>
  <c r="I53" i="37"/>
  <c r="J52" i="37"/>
  <c r="I52" i="37"/>
  <c r="J51" i="37"/>
  <c r="I51" i="37"/>
  <c r="J50" i="37"/>
  <c r="I50" i="37"/>
  <c r="J49" i="37"/>
  <c r="I49" i="37"/>
  <c r="J48" i="37"/>
  <c r="I48" i="37"/>
  <c r="H48" i="37"/>
  <c r="F48" i="37"/>
  <c r="J47" i="37"/>
  <c r="I47" i="37"/>
  <c r="J46" i="37"/>
  <c r="I46" i="37"/>
  <c r="J45" i="37"/>
  <c r="I45" i="37"/>
  <c r="J44" i="37"/>
  <c r="I44" i="37"/>
  <c r="J43" i="37"/>
  <c r="I43" i="37"/>
  <c r="H43" i="37"/>
  <c r="F43" i="37"/>
  <c r="J42" i="37"/>
  <c r="I42" i="37"/>
  <c r="J41" i="37"/>
  <c r="I41" i="37"/>
  <c r="J40" i="37"/>
  <c r="I40" i="37"/>
  <c r="J39" i="37"/>
  <c r="I39" i="37"/>
  <c r="H39" i="37"/>
  <c r="F39" i="37"/>
  <c r="J38" i="37"/>
  <c r="I38" i="37"/>
  <c r="J37" i="37"/>
  <c r="I37" i="37"/>
  <c r="J36" i="37"/>
  <c r="I36" i="37"/>
  <c r="J35" i="37"/>
  <c r="I35" i="37"/>
  <c r="J34" i="37"/>
  <c r="I34" i="37"/>
  <c r="H34" i="37"/>
  <c r="F34" i="37"/>
  <c r="J33" i="37"/>
  <c r="I33" i="37"/>
  <c r="J32" i="37"/>
  <c r="I32" i="37"/>
  <c r="J31" i="37"/>
  <c r="I31" i="37"/>
  <c r="J30" i="37"/>
  <c r="I30" i="37"/>
  <c r="J29" i="37"/>
  <c r="I29" i="37"/>
  <c r="H29" i="37"/>
  <c r="F29" i="37"/>
  <c r="J28" i="37"/>
  <c r="I28" i="37"/>
  <c r="J27" i="37"/>
  <c r="I27" i="37"/>
  <c r="J26" i="37"/>
  <c r="I26" i="37"/>
  <c r="J25" i="37"/>
  <c r="I25" i="37"/>
  <c r="H25" i="37"/>
  <c r="F25" i="37"/>
  <c r="J24" i="37"/>
  <c r="I24" i="37"/>
  <c r="J23" i="37"/>
  <c r="I23" i="37"/>
  <c r="J22" i="37"/>
  <c r="I22" i="37"/>
  <c r="J21" i="37"/>
  <c r="I21" i="37"/>
  <c r="H21" i="37"/>
  <c r="F21" i="37"/>
  <c r="J20" i="37"/>
  <c r="I20" i="37"/>
  <c r="J19" i="37"/>
  <c r="I19" i="37"/>
  <c r="J18" i="37"/>
  <c r="I18" i="37"/>
  <c r="J17" i="37"/>
  <c r="I17" i="37"/>
  <c r="J16" i="37"/>
  <c r="I16" i="37"/>
  <c r="H16" i="37"/>
  <c r="F16" i="37"/>
  <c r="J15" i="37"/>
  <c r="I15" i="37"/>
  <c r="J14" i="37"/>
  <c r="I14" i="37"/>
  <c r="J13" i="37"/>
  <c r="I13" i="37"/>
  <c r="J12" i="37"/>
  <c r="I12" i="37"/>
  <c r="J11" i="37"/>
  <c r="I11" i="37"/>
  <c r="H11" i="37"/>
  <c r="F11" i="37"/>
  <c r="J10" i="37"/>
  <c r="I10" i="37"/>
  <c r="J9" i="37"/>
  <c r="I9" i="37"/>
  <c r="J8" i="37"/>
  <c r="I8" i="37"/>
  <c r="H8" i="37"/>
  <c r="K8" i="37" s="1"/>
  <c r="F8" i="37"/>
  <c r="J7" i="37"/>
  <c r="I7" i="37"/>
  <c r="J6" i="37"/>
  <c r="I6" i="37"/>
  <c r="J5" i="37"/>
  <c r="I5" i="37"/>
  <c r="H5" i="37"/>
  <c r="F5" i="37"/>
  <c r="K70" i="38" l="1"/>
  <c r="J75" i="37"/>
  <c r="F4" i="38"/>
  <c r="K11" i="38"/>
  <c r="K75" i="38"/>
  <c r="K65" i="38"/>
  <c r="K72" i="38"/>
  <c r="K69" i="38"/>
  <c r="K68" i="38"/>
  <c r="K66" i="38"/>
  <c r="K60" i="38"/>
  <c r="K43" i="38"/>
  <c r="K39" i="38"/>
  <c r="K34" i="38"/>
  <c r="K25" i="38"/>
  <c r="I75" i="38"/>
  <c r="K16" i="38"/>
  <c r="K29" i="38"/>
  <c r="K56" i="38"/>
  <c r="I70" i="38"/>
  <c r="K76" i="38"/>
  <c r="H4" i="38"/>
  <c r="K64" i="38"/>
  <c r="K48" i="38"/>
  <c r="J66" i="38"/>
  <c r="K77" i="38"/>
  <c r="K73" i="38"/>
  <c r="J75" i="38"/>
  <c r="K8" i="38"/>
  <c r="K78" i="38"/>
  <c r="K21" i="38"/>
  <c r="K74" i="38"/>
  <c r="I66" i="38"/>
  <c r="J70" i="38"/>
  <c r="K5" i="38"/>
  <c r="K72" i="37"/>
  <c r="K68" i="37"/>
  <c r="K43" i="37"/>
  <c r="K21" i="37"/>
  <c r="K16" i="37"/>
  <c r="K11" i="37"/>
  <c r="K39" i="37"/>
  <c r="K60" i="37"/>
  <c r="K25" i="37"/>
  <c r="J66" i="37"/>
  <c r="K56" i="37"/>
  <c r="I70" i="37"/>
  <c r="K48" i="37"/>
  <c r="F4" i="37"/>
  <c r="K76" i="37"/>
  <c r="K77" i="37"/>
  <c r="K69" i="37"/>
  <c r="K74" i="37"/>
  <c r="K65" i="37"/>
  <c r="K66" i="37"/>
  <c r="J70" i="37"/>
  <c r="K29" i="37"/>
  <c r="K5" i="37"/>
  <c r="K34" i="37"/>
  <c r="K64" i="37"/>
  <c r="K75" i="37"/>
  <c r="K70" i="37"/>
  <c r="H4" i="37"/>
  <c r="I66" i="37"/>
  <c r="J78" i="36"/>
  <c r="I78" i="36"/>
  <c r="H78" i="36"/>
  <c r="F78" i="36"/>
  <c r="J77" i="36"/>
  <c r="I77" i="36"/>
  <c r="H77" i="36"/>
  <c r="F77" i="36"/>
  <c r="J76" i="36"/>
  <c r="I76" i="36"/>
  <c r="H76" i="36"/>
  <c r="F76" i="36"/>
  <c r="H75" i="36"/>
  <c r="F75" i="36"/>
  <c r="J74" i="36"/>
  <c r="I74" i="36"/>
  <c r="H74" i="36"/>
  <c r="F74" i="36"/>
  <c r="J73" i="36"/>
  <c r="I73" i="36"/>
  <c r="H73" i="36"/>
  <c r="F73" i="36"/>
  <c r="J72" i="36"/>
  <c r="I72" i="36"/>
  <c r="H72" i="36"/>
  <c r="F72" i="36"/>
  <c r="H70" i="36"/>
  <c r="F70" i="36"/>
  <c r="J69" i="36"/>
  <c r="I69" i="36"/>
  <c r="H69" i="36"/>
  <c r="F69" i="36"/>
  <c r="J68" i="36"/>
  <c r="I68" i="36"/>
  <c r="H68" i="36"/>
  <c r="F68" i="36"/>
  <c r="H66" i="36"/>
  <c r="F66" i="36"/>
  <c r="J65" i="36"/>
  <c r="I65" i="36"/>
  <c r="H65" i="36"/>
  <c r="F65" i="36"/>
  <c r="J64" i="36"/>
  <c r="I64" i="36"/>
  <c r="H64" i="36"/>
  <c r="F64" i="36"/>
  <c r="J63" i="36"/>
  <c r="I63" i="36"/>
  <c r="J62" i="36"/>
  <c r="I62" i="36"/>
  <c r="J61" i="36"/>
  <c r="I61" i="36"/>
  <c r="J60" i="36"/>
  <c r="I60" i="36"/>
  <c r="H60" i="36"/>
  <c r="F60" i="36"/>
  <c r="J59" i="36"/>
  <c r="I59" i="36"/>
  <c r="J58" i="36"/>
  <c r="I58" i="36"/>
  <c r="J57" i="36"/>
  <c r="I57" i="36"/>
  <c r="J56" i="36"/>
  <c r="I56" i="36"/>
  <c r="H56" i="36"/>
  <c r="F56" i="36"/>
  <c r="J55" i="36"/>
  <c r="I55" i="36"/>
  <c r="J54" i="36"/>
  <c r="I54" i="36"/>
  <c r="J53" i="36"/>
  <c r="I53" i="36"/>
  <c r="J52" i="36"/>
  <c r="I52" i="36"/>
  <c r="J51" i="36"/>
  <c r="I51" i="36"/>
  <c r="J50" i="36"/>
  <c r="I50" i="36"/>
  <c r="J49" i="36"/>
  <c r="I49" i="36"/>
  <c r="J48" i="36"/>
  <c r="I48" i="36"/>
  <c r="H48" i="36"/>
  <c r="F48" i="36"/>
  <c r="J47" i="36"/>
  <c r="I47" i="36"/>
  <c r="J46" i="36"/>
  <c r="I46" i="36"/>
  <c r="J45" i="36"/>
  <c r="I45" i="36"/>
  <c r="J44" i="36"/>
  <c r="I44" i="36"/>
  <c r="J43" i="36"/>
  <c r="I43" i="36"/>
  <c r="H43" i="36"/>
  <c r="F43" i="36"/>
  <c r="J42" i="36"/>
  <c r="I42" i="36"/>
  <c r="J41" i="36"/>
  <c r="I41" i="36"/>
  <c r="J40" i="36"/>
  <c r="I40" i="36"/>
  <c r="J39" i="36"/>
  <c r="I39" i="36"/>
  <c r="H39" i="36"/>
  <c r="F39" i="36"/>
  <c r="J38" i="36"/>
  <c r="I38" i="36"/>
  <c r="J37" i="36"/>
  <c r="I37" i="36"/>
  <c r="J36" i="36"/>
  <c r="I36" i="36"/>
  <c r="J35" i="36"/>
  <c r="I35" i="36"/>
  <c r="J34" i="36"/>
  <c r="I34" i="36"/>
  <c r="H34" i="36"/>
  <c r="F34" i="36"/>
  <c r="J33" i="36"/>
  <c r="I33" i="36"/>
  <c r="J32" i="36"/>
  <c r="I32" i="36"/>
  <c r="J31" i="36"/>
  <c r="I31" i="36"/>
  <c r="J30" i="36"/>
  <c r="I30" i="36"/>
  <c r="J29" i="36"/>
  <c r="I29" i="36"/>
  <c r="H29" i="36"/>
  <c r="F29" i="36"/>
  <c r="J28" i="36"/>
  <c r="I28" i="36"/>
  <c r="J27" i="36"/>
  <c r="I27" i="36"/>
  <c r="J26" i="36"/>
  <c r="I26" i="36"/>
  <c r="J25" i="36"/>
  <c r="I25" i="36"/>
  <c r="H25" i="36"/>
  <c r="F25" i="36"/>
  <c r="J24" i="36"/>
  <c r="I24" i="36"/>
  <c r="J23" i="36"/>
  <c r="I23" i="36"/>
  <c r="J22" i="36"/>
  <c r="I22" i="36"/>
  <c r="J21" i="36"/>
  <c r="I21" i="36"/>
  <c r="H21" i="36"/>
  <c r="F21" i="36"/>
  <c r="J20" i="36"/>
  <c r="I20" i="36"/>
  <c r="J19" i="36"/>
  <c r="I19" i="36"/>
  <c r="J18" i="36"/>
  <c r="I18" i="36"/>
  <c r="J17" i="36"/>
  <c r="I17" i="36"/>
  <c r="J16" i="36"/>
  <c r="I16" i="36"/>
  <c r="H16" i="36"/>
  <c r="F16" i="36"/>
  <c r="J15" i="36"/>
  <c r="I15" i="36"/>
  <c r="J14" i="36"/>
  <c r="I14" i="36"/>
  <c r="J13" i="36"/>
  <c r="I13" i="36"/>
  <c r="J12" i="36"/>
  <c r="I12" i="36"/>
  <c r="J11" i="36"/>
  <c r="I11" i="36"/>
  <c r="H11" i="36"/>
  <c r="F11" i="36"/>
  <c r="J10" i="36"/>
  <c r="I10" i="36"/>
  <c r="J9" i="36"/>
  <c r="I9" i="36"/>
  <c r="J8" i="36"/>
  <c r="I8" i="36"/>
  <c r="H8" i="36"/>
  <c r="F8" i="36"/>
  <c r="J7" i="36"/>
  <c r="I7" i="36"/>
  <c r="J6" i="36"/>
  <c r="I6" i="36"/>
  <c r="J5" i="36"/>
  <c r="I5" i="36"/>
  <c r="H5" i="36"/>
  <c r="F5" i="36"/>
  <c r="K4" i="38" l="1"/>
  <c r="I4" i="38"/>
  <c r="I4" i="37"/>
  <c r="K4" i="37"/>
  <c r="K68" i="36"/>
  <c r="K77" i="36"/>
  <c r="K76" i="36"/>
  <c r="I75" i="36"/>
  <c r="I70" i="36"/>
  <c r="K64" i="36"/>
  <c r="K60" i="36"/>
  <c r="K56" i="36"/>
  <c r="K25" i="36"/>
  <c r="K5" i="36"/>
  <c r="F4" i="36"/>
  <c r="I66" i="36"/>
  <c r="I4" i="36" s="1"/>
  <c r="H4" i="36"/>
  <c r="K65" i="36"/>
  <c r="K16" i="36"/>
  <c r="K8" i="36"/>
  <c r="K74" i="36"/>
  <c r="K69" i="36"/>
  <c r="J70" i="36"/>
  <c r="K43" i="36"/>
  <c r="K48" i="36"/>
  <c r="K66" i="36"/>
  <c r="K70" i="36"/>
  <c r="K21" i="36"/>
  <c r="K73" i="36"/>
  <c r="K78" i="36"/>
  <c r="K29" i="36"/>
  <c r="K34" i="36"/>
  <c r="K39" i="36"/>
  <c r="K72" i="36"/>
  <c r="K75" i="36"/>
  <c r="K11" i="36"/>
  <c r="J75" i="36"/>
  <c r="J66" i="36"/>
  <c r="H74" i="22"/>
  <c r="H75" i="22"/>
  <c r="F73" i="22"/>
  <c r="K4" i="36" l="1"/>
  <c r="E8" i="35"/>
  <c r="E4" i="35"/>
  <c r="E13" i="35"/>
  <c r="E14" i="35"/>
  <c r="E12" i="35" l="1"/>
  <c r="E11" i="35"/>
  <c r="E10" i="35"/>
  <c r="E7" i="35"/>
  <c r="E6" i="35"/>
  <c r="E5" i="35"/>
  <c r="J78" i="22" l="1"/>
  <c r="I78" i="22"/>
  <c r="H78" i="22"/>
  <c r="F78" i="22"/>
  <c r="J77" i="22"/>
  <c r="I77" i="22"/>
  <c r="H77" i="22"/>
  <c r="F77" i="22"/>
  <c r="J76" i="22"/>
  <c r="I76" i="22"/>
  <c r="H76" i="22"/>
  <c r="F76" i="22"/>
  <c r="F75" i="22"/>
  <c r="J72" i="22"/>
  <c r="J74" i="22"/>
  <c r="J73" i="22"/>
  <c r="I72" i="22"/>
  <c r="H70" i="22"/>
  <c r="F70" i="22"/>
  <c r="H69" i="22"/>
  <c r="H72" i="22"/>
  <c r="H73" i="22"/>
  <c r="K73" i="22" s="1"/>
  <c r="F69" i="22"/>
  <c r="F72" i="22"/>
  <c r="F74" i="22"/>
  <c r="F68" i="22"/>
  <c r="I73" i="22"/>
  <c r="I74" i="22"/>
  <c r="J69" i="22"/>
  <c r="I68" i="22"/>
  <c r="H68" i="22"/>
  <c r="F66" i="22"/>
  <c r="H66" i="22"/>
  <c r="H65" i="22"/>
  <c r="H64" i="22"/>
  <c r="F65" i="22"/>
  <c r="F64" i="22"/>
  <c r="H60" i="22"/>
  <c r="F60" i="22"/>
  <c r="H56" i="22"/>
  <c r="F56" i="22"/>
  <c r="H48" i="22"/>
  <c r="F48" i="22"/>
  <c r="H43" i="22"/>
  <c r="F43" i="22"/>
  <c r="H39" i="22"/>
  <c r="F39" i="22"/>
  <c r="H34" i="22"/>
  <c r="F34" i="22"/>
  <c r="H29" i="22"/>
  <c r="F29" i="22"/>
  <c r="H25" i="22"/>
  <c r="F25" i="22"/>
  <c r="H21" i="22"/>
  <c r="F16" i="22"/>
  <c r="H16" i="22"/>
  <c r="F21" i="22"/>
  <c r="H8" i="22"/>
  <c r="H11" i="22"/>
  <c r="F11" i="22"/>
  <c r="F8" i="22"/>
  <c r="J6" i="22"/>
  <c r="J7" i="22"/>
  <c r="F5" i="22"/>
  <c r="H5" i="22"/>
  <c r="I5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49" i="22"/>
  <c r="J50" i="22"/>
  <c r="J51" i="22"/>
  <c r="J52" i="22"/>
  <c r="J53" i="22"/>
  <c r="J54" i="22"/>
  <c r="J55" i="22"/>
  <c r="J56" i="22"/>
  <c r="J57" i="22"/>
  <c r="J58" i="22"/>
  <c r="J59" i="22"/>
  <c r="J60" i="22"/>
  <c r="J61" i="22"/>
  <c r="J62" i="22"/>
  <c r="J63" i="22"/>
  <c r="J64" i="22"/>
  <c r="J65" i="22"/>
  <c r="J68" i="22"/>
  <c r="J5" i="22"/>
  <c r="I8" i="22"/>
  <c r="I9" i="22"/>
  <c r="I10" i="22"/>
  <c r="I11" i="22"/>
  <c r="I12" i="22"/>
  <c r="I13" i="22"/>
  <c r="I14" i="22"/>
  <c r="I15" i="22"/>
  <c r="I16" i="22"/>
  <c r="I17" i="22"/>
  <c r="I18" i="22"/>
  <c r="I19" i="22"/>
  <c r="I20" i="22"/>
  <c r="I21" i="22"/>
  <c r="I22" i="22"/>
  <c r="I23" i="22"/>
  <c r="I24" i="22"/>
  <c r="I25" i="22"/>
  <c r="I26" i="22"/>
  <c r="I27" i="22"/>
  <c r="I28" i="22"/>
  <c r="I29" i="22"/>
  <c r="I30" i="22"/>
  <c r="I31" i="22"/>
  <c r="I32" i="22"/>
  <c r="I33" i="22"/>
  <c r="I34" i="22"/>
  <c r="I35" i="22"/>
  <c r="I36" i="22"/>
  <c r="I37" i="22"/>
  <c r="I38" i="22"/>
  <c r="I39" i="22"/>
  <c r="I40" i="22"/>
  <c r="I41" i="22"/>
  <c r="I42" i="22"/>
  <c r="I43" i="22"/>
  <c r="I44" i="22"/>
  <c r="I45" i="22"/>
  <c r="I46" i="22"/>
  <c r="I47" i="22"/>
  <c r="I48" i="22"/>
  <c r="I49" i="22"/>
  <c r="I50" i="22"/>
  <c r="I51" i="22"/>
  <c r="I52" i="22"/>
  <c r="I53" i="22"/>
  <c r="I54" i="22"/>
  <c r="I55" i="22"/>
  <c r="I56" i="22"/>
  <c r="I57" i="22"/>
  <c r="I58" i="22"/>
  <c r="I59" i="22"/>
  <c r="I60" i="22"/>
  <c r="I61" i="22"/>
  <c r="I62" i="22"/>
  <c r="I63" i="22"/>
  <c r="I64" i="22"/>
  <c r="I65" i="22"/>
  <c r="I69" i="22"/>
  <c r="I6" i="22"/>
  <c r="I7" i="22"/>
  <c r="I75" i="22" l="1"/>
  <c r="J75" i="22"/>
  <c r="F4" i="22"/>
  <c r="B3" i="35" s="1"/>
  <c r="D3" i="35" s="1"/>
  <c r="K68" i="22"/>
  <c r="K78" i="22"/>
  <c r="K64" i="22"/>
  <c r="K72" i="22"/>
  <c r="K65" i="22"/>
  <c r="K39" i="22"/>
  <c r="K8" i="22"/>
  <c r="K76" i="22"/>
  <c r="K60" i="22"/>
  <c r="I66" i="22"/>
  <c r="K5" i="22"/>
  <c r="K74" i="22"/>
  <c r="K11" i="22"/>
  <c r="I70" i="22"/>
  <c r="H4" i="22"/>
  <c r="C3" i="35" s="1"/>
  <c r="K77" i="22"/>
  <c r="K75" i="22"/>
  <c r="J70" i="22"/>
  <c r="K70" i="22"/>
  <c r="K69" i="22"/>
  <c r="K66" i="22"/>
  <c r="J66" i="22"/>
  <c r="K56" i="22"/>
  <c r="K48" i="22"/>
  <c r="K43" i="22"/>
  <c r="K34" i="22"/>
  <c r="K29" i="22"/>
  <c r="K25" i="22"/>
  <c r="K21" i="22"/>
  <c r="K16" i="22"/>
  <c r="E3" i="35" l="1"/>
  <c r="E15" i="35" s="1"/>
  <c r="K4" i="22"/>
  <c r="I4" i="22"/>
</calcChain>
</file>

<file path=xl/sharedStrings.xml><?xml version="1.0" encoding="utf-8"?>
<sst xmlns="http://schemas.openxmlformats.org/spreadsheetml/2006/main" count="1542" uniqueCount="141">
  <si>
    <t>鄉鎮市</t>
    <phoneticPr fontId="1" type="noConversion"/>
  </si>
  <si>
    <t>區域</t>
    <phoneticPr fontId="1" type="noConversion"/>
  </si>
  <si>
    <t>台東市</t>
    <phoneticPr fontId="1" type="noConversion"/>
  </si>
  <si>
    <t>A區</t>
    <phoneticPr fontId="1" type="noConversion"/>
  </si>
  <si>
    <t>B區</t>
    <phoneticPr fontId="1" type="noConversion"/>
  </si>
  <si>
    <t>G區</t>
    <phoneticPr fontId="1" type="noConversion"/>
  </si>
  <si>
    <t>鹿野鄉</t>
    <phoneticPr fontId="1" type="noConversion"/>
  </si>
  <si>
    <t>關山鎮</t>
    <phoneticPr fontId="1" type="noConversion"/>
  </si>
  <si>
    <t>C區</t>
    <phoneticPr fontId="1" type="noConversion"/>
  </si>
  <si>
    <t>D區</t>
    <phoneticPr fontId="1" type="noConversion"/>
  </si>
  <si>
    <t>卑南鄉</t>
    <phoneticPr fontId="1" type="noConversion"/>
  </si>
  <si>
    <t>延平鄉</t>
    <phoneticPr fontId="1" type="noConversion"/>
  </si>
  <si>
    <t>E區</t>
    <phoneticPr fontId="1" type="noConversion"/>
  </si>
  <si>
    <t>F區</t>
    <phoneticPr fontId="1" type="noConversion"/>
  </si>
  <si>
    <t>太麻里鄉</t>
    <phoneticPr fontId="1" type="noConversion"/>
  </si>
  <si>
    <t>金峰鄉</t>
    <phoneticPr fontId="1" type="noConversion"/>
  </si>
  <si>
    <t>大武鄉</t>
    <phoneticPr fontId="1" type="noConversion"/>
  </si>
  <si>
    <t>達仁鄉</t>
    <phoneticPr fontId="1" type="noConversion"/>
  </si>
  <si>
    <t>成功鎮</t>
    <phoneticPr fontId="1" type="noConversion"/>
  </si>
  <si>
    <t>長濱鄉</t>
    <phoneticPr fontId="1" type="noConversion"/>
  </si>
  <si>
    <t>東河鄉</t>
    <phoneticPr fontId="1" type="noConversion"/>
  </si>
  <si>
    <t>池上鄉</t>
    <phoneticPr fontId="1" type="noConversion"/>
  </si>
  <si>
    <t>海端鄉</t>
    <phoneticPr fontId="1" type="noConversion"/>
  </si>
  <si>
    <t>蘭嶼鄉</t>
    <phoneticPr fontId="1" type="noConversion"/>
  </si>
  <si>
    <t>綠島鄉</t>
    <phoneticPr fontId="1" type="noConversion"/>
  </si>
  <si>
    <t>知本里</t>
    <phoneticPr fontId="1" type="noConversion"/>
  </si>
  <si>
    <t>建農里</t>
    <phoneticPr fontId="1" type="noConversion"/>
  </si>
  <si>
    <t>新園里</t>
    <phoneticPr fontId="1" type="noConversion"/>
  </si>
  <si>
    <t>新生里</t>
  </si>
  <si>
    <t>南榮里</t>
    <phoneticPr fontId="1" type="noConversion"/>
  </si>
  <si>
    <t>富岡里</t>
    <phoneticPr fontId="1" type="noConversion"/>
  </si>
  <si>
    <t>豐原里</t>
    <phoneticPr fontId="1" type="noConversion"/>
  </si>
  <si>
    <t>中心里</t>
    <phoneticPr fontId="1" type="noConversion"/>
  </si>
  <si>
    <t>自強里</t>
    <phoneticPr fontId="1" type="noConversion"/>
  </si>
  <si>
    <t>民族里</t>
    <phoneticPr fontId="1" type="noConversion"/>
  </si>
  <si>
    <t>文化里</t>
    <phoneticPr fontId="1" type="noConversion"/>
  </si>
  <si>
    <t>中正里</t>
    <phoneticPr fontId="1" type="noConversion"/>
  </si>
  <si>
    <t>中山里</t>
    <phoneticPr fontId="1" type="noConversion"/>
  </si>
  <si>
    <t>東興村</t>
    <phoneticPr fontId="1" type="noConversion"/>
  </si>
  <si>
    <t>利嘉村</t>
    <phoneticPr fontId="1" type="noConversion"/>
  </si>
  <si>
    <t>太平村</t>
    <phoneticPr fontId="1" type="noConversion"/>
  </si>
  <si>
    <t>泰安村</t>
    <phoneticPr fontId="1" type="noConversion"/>
  </si>
  <si>
    <t>溫泉村</t>
    <phoneticPr fontId="1" type="noConversion"/>
  </si>
  <si>
    <t>美農村</t>
    <phoneticPr fontId="1" type="noConversion"/>
  </si>
  <si>
    <t>豐榮里</t>
    <phoneticPr fontId="1" type="noConversion"/>
  </si>
  <si>
    <t>康樂里</t>
    <phoneticPr fontId="1" type="noConversion"/>
  </si>
  <si>
    <t>初鹿村</t>
    <phoneticPr fontId="1" type="noConversion"/>
  </si>
  <si>
    <t>賓朗村</t>
    <phoneticPr fontId="1" type="noConversion"/>
  </si>
  <si>
    <t>利吉村</t>
    <phoneticPr fontId="1" type="noConversion"/>
  </si>
  <si>
    <t>富山村</t>
    <phoneticPr fontId="1" type="noConversion"/>
  </si>
  <si>
    <t>富源村</t>
    <phoneticPr fontId="1" type="noConversion"/>
  </si>
  <si>
    <t>明峰村</t>
    <phoneticPr fontId="1" type="noConversion"/>
  </si>
  <si>
    <t>嘉豐村</t>
    <phoneticPr fontId="1" type="noConversion"/>
  </si>
  <si>
    <t>馬蘭里</t>
    <phoneticPr fontId="1" type="noConversion"/>
  </si>
  <si>
    <t>新興里</t>
    <phoneticPr fontId="1" type="noConversion"/>
  </si>
  <si>
    <t>永樂里</t>
    <phoneticPr fontId="1" type="noConversion"/>
  </si>
  <si>
    <t>豐樂里</t>
    <phoneticPr fontId="1" type="noConversion"/>
  </si>
  <si>
    <t>豐谷里</t>
    <phoneticPr fontId="1" type="noConversion"/>
  </si>
  <si>
    <t>村里</t>
    <phoneticPr fontId="1" type="noConversion"/>
  </si>
  <si>
    <t>派A人數</t>
    <phoneticPr fontId="1" type="noConversion"/>
  </si>
  <si>
    <t>服務人數
(四包錢)</t>
    <phoneticPr fontId="1" type="noConversion"/>
  </si>
  <si>
    <t>小計</t>
    <phoneticPr fontId="1" type="noConversion"/>
  </si>
  <si>
    <t>各村里
涵蓋率</t>
    <phoneticPr fontId="1" type="noConversion"/>
  </si>
  <si>
    <t>各區域
涵蓋率</t>
    <phoneticPr fontId="1" type="noConversion"/>
  </si>
  <si>
    <t>未派A</t>
    <phoneticPr fontId="1" type="noConversion"/>
  </si>
  <si>
    <t>B區</t>
  </si>
  <si>
    <t>忠智里</t>
    <phoneticPr fontId="1" type="noConversion"/>
  </si>
  <si>
    <t>忠仁里</t>
    <phoneticPr fontId="1" type="noConversion"/>
  </si>
  <si>
    <t>和平里</t>
    <phoneticPr fontId="1" type="noConversion"/>
  </si>
  <si>
    <t>信義里</t>
    <phoneticPr fontId="1" type="noConversion"/>
  </si>
  <si>
    <t>三民里</t>
    <phoneticPr fontId="1" type="noConversion"/>
  </si>
  <si>
    <t>三仙里</t>
    <phoneticPr fontId="1" type="noConversion"/>
  </si>
  <si>
    <t>忠孝里</t>
    <phoneticPr fontId="1" type="noConversion"/>
  </si>
  <si>
    <t>博愛里</t>
    <phoneticPr fontId="1" type="noConversion"/>
  </si>
  <si>
    <t>仁和里</t>
    <phoneticPr fontId="1" type="noConversion"/>
  </si>
  <si>
    <t>豐盛里</t>
    <phoneticPr fontId="1" type="noConversion"/>
  </si>
  <si>
    <t>H區</t>
    <phoneticPr fontId="1" type="noConversion"/>
  </si>
  <si>
    <t>A單位</t>
    <phoneticPr fontId="1" type="noConversion"/>
  </si>
  <si>
    <t>豐安里</t>
    <phoneticPr fontId="1" type="noConversion"/>
  </si>
  <si>
    <t>成功里</t>
    <phoneticPr fontId="1" type="noConversion"/>
  </si>
  <si>
    <t>東海里</t>
    <phoneticPr fontId="1" type="noConversion"/>
  </si>
  <si>
    <t>民生里</t>
    <phoneticPr fontId="1" type="noConversion"/>
  </si>
  <si>
    <t>光明里</t>
    <phoneticPr fontId="1" type="noConversion"/>
  </si>
  <si>
    <t>卑南里</t>
    <phoneticPr fontId="1" type="noConversion"/>
  </si>
  <si>
    <t>豐里里</t>
    <phoneticPr fontId="1" type="noConversion"/>
  </si>
  <si>
    <t>建興里</t>
    <phoneticPr fontId="1" type="noConversion"/>
  </si>
  <si>
    <t>建和里</t>
    <phoneticPr fontId="1" type="noConversion"/>
  </si>
  <si>
    <t>豐年里</t>
    <phoneticPr fontId="1" type="noConversion"/>
  </si>
  <si>
    <t>豐田里</t>
    <phoneticPr fontId="1" type="noConversion"/>
  </si>
  <si>
    <t>岩灣里</t>
    <phoneticPr fontId="1" type="noConversion"/>
  </si>
  <si>
    <t>I區</t>
    <phoneticPr fontId="1" type="noConversion"/>
  </si>
  <si>
    <t>寶桑里</t>
    <phoneticPr fontId="1" type="noConversion"/>
  </si>
  <si>
    <t>中華里</t>
    <phoneticPr fontId="1" type="noConversion"/>
  </si>
  <si>
    <t>建國里</t>
    <phoneticPr fontId="1" type="noConversion"/>
  </si>
  <si>
    <t>南王里</t>
    <phoneticPr fontId="1" type="noConversion"/>
  </si>
  <si>
    <t>關慈</t>
    <phoneticPr fontId="1" type="noConversion"/>
  </si>
  <si>
    <t>麥子</t>
    <phoneticPr fontId="1" type="noConversion"/>
  </si>
  <si>
    <t>聖母</t>
    <phoneticPr fontId="1" type="noConversion"/>
  </si>
  <si>
    <t>東美</t>
    <phoneticPr fontId="1" type="noConversion"/>
  </si>
  <si>
    <t>靈糧堂</t>
    <phoneticPr fontId="1" type="noConversion"/>
  </si>
  <si>
    <t>門諾</t>
    <phoneticPr fontId="1" type="noConversion"/>
  </si>
  <si>
    <t>真善美</t>
    <phoneticPr fontId="1" type="noConversion"/>
  </si>
  <si>
    <t>馬偕</t>
    <phoneticPr fontId="1" type="noConversion"/>
  </si>
  <si>
    <t>東基</t>
    <phoneticPr fontId="1" type="noConversion"/>
  </si>
  <si>
    <t>紅會</t>
    <phoneticPr fontId="1" type="noConversion"/>
  </si>
  <si>
    <t>晴安</t>
    <phoneticPr fontId="1" type="noConversion"/>
  </si>
  <si>
    <t>蘭嶼</t>
    <phoneticPr fontId="1" type="noConversion"/>
  </si>
  <si>
    <t>無</t>
    <phoneticPr fontId="1" type="noConversion"/>
  </si>
  <si>
    <t>服務人數
(四包錢)</t>
  </si>
  <si>
    <t>派A人數</t>
  </si>
  <si>
    <t>未派A</t>
  </si>
  <si>
    <t>涵蓋率</t>
  </si>
  <si>
    <t>1月</t>
    <phoneticPr fontId="1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</si>
  <si>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</si>
  <si>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</si>
  <si>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</si>
  <si>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</si>
  <si>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</si>
  <si>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</si>
  <si>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</si>
  <si>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</si>
  <si>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</si>
  <si>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</si>
  <si>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</si>
  <si>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平均</t>
    <phoneticPr fontId="1" type="noConversion"/>
  </si>
  <si>
    <t>112年A單位服務涵蓋率</t>
    <phoneticPr fontId="1" type="noConversion"/>
  </si>
  <si>
    <r>
      <t>112年A單位</t>
    </r>
    <r>
      <rPr>
        <sz val="20"/>
        <color rgb="FFFF0000"/>
        <rFont val="微軟正黑體"/>
        <family val="2"/>
        <charset val="136"/>
      </rPr>
      <t>涵蓋率</t>
    </r>
    <r>
      <rPr>
        <sz val="20"/>
        <color theme="1"/>
        <rFont val="微軟正黑體"/>
        <family val="2"/>
        <charset val="136"/>
      </rPr>
      <t>統計表
資料來源:長照平台(服務總表)</t>
    </r>
    <phoneticPr fontId="1" type="noConversion"/>
  </si>
  <si>
    <t>資料區間:1120201  服務代碼:B-G碼</t>
    <phoneticPr fontId="1" type="noConversion"/>
  </si>
  <si>
    <t>資料區間:1120202  服務代碼:B-G碼</t>
    <phoneticPr fontId="1" type="noConversion"/>
  </si>
  <si>
    <t>資料區間:1120203 服務代碼:B-G碼</t>
    <phoneticPr fontId="1" type="noConversion"/>
  </si>
  <si>
    <t>民族里</t>
    <phoneticPr fontId="1" type="noConversion"/>
  </si>
  <si>
    <t>資料區間:1120503 服務代碼:B-G碼</t>
    <phoneticPr fontId="1" type="noConversion"/>
  </si>
  <si>
    <t>資料區間:1120401  服務代碼:B-G碼</t>
    <phoneticPr fontId="1" type="noConversion"/>
  </si>
  <si>
    <t>資料區間:1120603 服務代碼:B-G碼</t>
    <phoneticPr fontId="1" type="noConversion"/>
  </si>
  <si>
    <t>資料區間:1120703 服務代碼:B-G碼</t>
    <phoneticPr fontId="1" type="noConversion"/>
  </si>
  <si>
    <t>富岡里</t>
    <phoneticPr fontId="1" type="noConversion"/>
  </si>
  <si>
    <t>資料區間: 1120803 服務代碼:B-G碼</t>
    <phoneticPr fontId="1" type="noConversion"/>
  </si>
  <si>
    <t>資料區間: 1120903服務代碼:B-G碼</t>
    <phoneticPr fontId="1" type="noConversion"/>
  </si>
  <si>
    <t>資料區間: 1121003服務代碼:B-G碼</t>
    <phoneticPr fontId="1" type="noConversion"/>
  </si>
  <si>
    <t>資料區間: 1121103服務代碼:B-G碼</t>
    <phoneticPr fontId="1" type="noConversion"/>
  </si>
  <si>
    <t>資料區間: 11212服務代碼:B-G碼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</si>
</sst>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sz val="20"/>
      <color theme="1"/>
      <name val="微軟正黑體"/>
      <family val="2"/>
      <charset val="136"/>
    </font>
    <font>
      <sz val="20"/>
      <color rgb="FFFF0000"/>
      <name val="微軟正黑體"/>
      <family val="2"/>
      <charset val="136"/>
    </font>
    <font>
      <b/>
      <sz val="12"/>
      <color rgb="FFFF0000"/>
      <name val="微軟正黑體"/>
      <family val="2"/>
      <charset val="136"/>
    </font>
    <font>
      <sz val="12"/>
      <color rgb="FFFF0000"/>
      <name val="微軟正黑體"/>
      <family val="2"/>
      <charset val="136"/>
    </font>
    <font>
      <sz val="12"/>
      <name val="微軟正黑體"/>
      <family val="2"/>
      <charset val="136"/>
    </font>
  </fonts>
  <fills count="6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9" fontId="2" fillId="0" borderId="0" applyFont="0" applyFill="0" applyBorder="0" applyAlignment="0" applyProtection="0">
      <alignment vertical="center"/>
    </xf>
  </cellStyleXfs>
  <cellXfs count="47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9" fontId="9" fillId="5" borderId="1" xfId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9" fontId="7" fillId="3" borderId="1" xfId="1" applyFont="1" applyFill="1" applyBorder="1" applyAlignment="1">
      <alignment horizontal="center" vertical="center" wrapText="1"/>
    </xf>
    <xf numFmtId="9" fontId="3" fillId="0" borderId="1" xfId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9" fontId="9" fillId="5" borderId="2" xfId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9" fontId="9" fillId="5" borderId="2" xfId="1" applyFont="1" applyFill="1" applyBorder="1" applyAlignment="1">
      <alignment horizontal="center" vertical="center"/>
    </xf>
    <xf numFmtId="9" fontId="9" fillId="5" borderId="3" xfId="1" applyFont="1" applyFill="1" applyBorder="1" applyAlignment="1">
      <alignment horizontal="center" vertical="center"/>
    </xf>
    <xf numFmtId="9" fontId="9" fillId="5" borderId="4" xfId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9" fontId="9" fillId="5" borderId="2" xfId="1" applyFont="1" applyFill="1" applyBorder="1" applyAlignment="1">
      <alignment horizontal="center" vertical="center" wrapText="1"/>
    </xf>
    <xf numFmtId="9" fontId="9" fillId="5" borderId="3" xfId="1" applyFont="1" applyFill="1" applyBorder="1" applyAlignment="1">
      <alignment horizontal="center" vertical="center" wrapText="1"/>
    </xf>
    <xf numFmtId="9" fontId="9" fillId="5" borderId="4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2">
    <cellStyle name="一般" xfId="0" builtinId="0"/>
    <cellStyle name="百分比" xfId="1" builtinId="5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5"/>
  <sheetViews>
    <sheetView workbookViewId="0">
      <selection activeCell="I23" sqref="I23"/>
    </sheetView>
  </sheetViews>
  <sheetFormatPr defaultColWidth="8.75" defaultRowHeight="15.75" x14ac:dyDescent="0.25"/>
  <cols>
    <col min="1" max="1" width="8.75" style="1"/>
    <col min="2" max="2" width="18.75" style="1" bestFit="1" customWidth="1"/>
    <col min="3" max="3" width="9.125" style="1" bestFit="1" customWidth="1"/>
    <col min="4" max="4" width="7" style="1" bestFit="1" customWidth="1"/>
    <col min="5" max="5" width="9" style="1" bestFit="1" customWidth="1"/>
    <col min="6" max="16384" width="8.75" style="1"/>
  </cols>
  <sheetData>
    <row r="1" spans="1:5" ht="16.5" x14ac:dyDescent="0.25">
      <c r="A1" s="19" t="s">
        <v>125</v>
      </c>
      <c r="B1" s="19"/>
      <c r="C1" s="19"/>
      <c r="D1" s="19"/>
      <c r="E1" s="19"/>
    </row>
    <row r="2" spans="1:5" x14ac:dyDescent="0.25">
      <c r="A2" s="2"/>
      <c r="B2" s="2" t="s">
        <v>108</v>
      </c>
      <c r="C2" s="2" t="s">
        <v>109</v>
      </c>
      <c r="D2" s="2" t="s">
        <v>110</v>
      </c>
      <c r="E2" s="2" t="s">
        <v>111</v>
      </c>
    </row>
    <row r="3" spans="1:5" x14ac:dyDescent="0.25">
      <c r="A3" s="2" t="s">
        <v>112</v>
      </c>
      <c r="B3" s="2">
        <f>涵蓋率11201!F4</f>
        <v>4979</v>
      </c>
      <c r="C3" s="2">
        <f>涵蓋率11201!H4</f>
        <v>4130</v>
      </c>
      <c r="D3" s="2">
        <f>B3-C3</f>
        <v>849</v>
      </c>
      <c r="E3" s="14">
        <f>C3/B3</f>
        <v>0.82948383209479815</v>
      </c>
    </row>
    <row r="4" spans="1:5" x14ac:dyDescent="0.25">
      <c r="A4" s="2" t="s">
        <v>113</v>
      </c>
      <c r="B4" s="2">
        <v>5309</v>
      </c>
      <c r="C4" s="2">
        <v>4374</v>
      </c>
      <c r="D4" s="2">
        <v>935</v>
      </c>
      <c r="E4" s="14">
        <f t="shared" ref="E4:E14" si="0">C4/B4</f>
        <v>0.82388397061593521</v>
      </c>
    </row>
    <row r="5" spans="1:5" x14ac:dyDescent="0.25">
      <c r="A5" s="2" t="s">
        <v>114</v>
      </c>
      <c r="B5" s="2">
        <v>5481</v>
      </c>
      <c r="C5" s="2">
        <v>4394</v>
      </c>
      <c r="D5" s="2">
        <v>1087</v>
      </c>
      <c r="E5" s="14">
        <f t="shared" si="0"/>
        <v>0.80167852581645682</v>
      </c>
    </row>
    <row r="6" spans="1:5" x14ac:dyDescent="0.25">
      <c r="A6" s="2" t="s">
        <v>115</v>
      </c>
      <c r="B6" s="2">
        <v>4598</v>
      </c>
      <c r="C6" s="2">
        <v>3636</v>
      </c>
      <c r="D6" s="2">
        <v>962</v>
      </c>
      <c r="E6" s="14">
        <f>C6/B6</f>
        <v>0.79077859939103956</v>
      </c>
    </row>
    <row r="7" spans="1:5" x14ac:dyDescent="0.25">
      <c r="A7" s="2" t="s">
        <v>116</v>
      </c>
      <c r="B7" s="2">
        <v>5459</v>
      </c>
      <c r="C7" s="2">
        <v>4371</v>
      </c>
      <c r="D7" s="2">
        <v>1088</v>
      </c>
      <c r="E7" s="14">
        <f>C7/B7</f>
        <v>0.80069609818648102</v>
      </c>
    </row>
    <row r="8" spans="1:5" x14ac:dyDescent="0.25">
      <c r="A8" s="2" t="s">
        <v>117</v>
      </c>
      <c r="B8" s="2">
        <v>5499</v>
      </c>
      <c r="C8" s="2">
        <v>4311</v>
      </c>
      <c r="D8" s="2">
        <v>1188</v>
      </c>
      <c r="E8" s="14">
        <f t="shared" si="0"/>
        <v>0.78396072013093288</v>
      </c>
    </row>
    <row r="9" spans="1:5" x14ac:dyDescent="0.25">
      <c r="A9" s="2" t="s">
        <v>118</v>
      </c>
      <c r="B9" s="2">
        <v>5295</v>
      </c>
      <c r="C9" s="2">
        <v>4086</v>
      </c>
      <c r="D9" s="2">
        <v>1209</v>
      </c>
      <c r="E9" s="14">
        <f t="shared" si="0"/>
        <v>0.77167138810198299</v>
      </c>
    </row>
    <row r="10" spans="1:5" x14ac:dyDescent="0.25">
      <c r="A10" s="2" t="s">
        <v>119</v>
      </c>
      <c r="B10" s="2">
        <v>5491</v>
      </c>
      <c r="C10" s="2">
        <v>4005</v>
      </c>
      <c r="D10" s="2">
        <v>1486</v>
      </c>
      <c r="E10" s="14">
        <f t="shared" si="0"/>
        <v>0.72937534146785654</v>
      </c>
    </row>
    <row r="11" spans="1:5" x14ac:dyDescent="0.25">
      <c r="A11" s="2" t="s">
        <v>120</v>
      </c>
      <c r="B11" s="2">
        <v>5455</v>
      </c>
      <c r="C11" s="2">
        <v>3949</v>
      </c>
      <c r="D11" s="2">
        <v>1507</v>
      </c>
      <c r="E11" s="14">
        <f t="shared" si="0"/>
        <v>0.72392300641613194</v>
      </c>
    </row>
    <row r="12" spans="1:5" x14ac:dyDescent="0.25">
      <c r="A12" s="2" t="s">
        <v>121</v>
      </c>
      <c r="B12" s="2">
        <v>5367</v>
      </c>
      <c r="C12" s="2">
        <v>3878</v>
      </c>
      <c r="D12" s="2">
        <v>1489</v>
      </c>
      <c r="E12" s="14">
        <f t="shared" si="0"/>
        <v>0.72256381591205521</v>
      </c>
    </row>
    <row r="13" spans="1:5" x14ac:dyDescent="0.25">
      <c r="A13" s="2" t="s">
        <v>122</v>
      </c>
      <c r="B13" s="2">
        <v>5404</v>
      </c>
      <c r="C13" s="2">
        <v>3680</v>
      </c>
      <c r="D13" s="2">
        <v>1724</v>
      </c>
      <c r="E13" s="14">
        <f t="shared" si="0"/>
        <v>0.68097705403404885</v>
      </c>
    </row>
    <row r="14" spans="1:5" x14ac:dyDescent="0.25">
      <c r="A14" s="2" t="s">
        <v>123</v>
      </c>
      <c r="B14" s="2">
        <v>5943</v>
      </c>
      <c r="C14" s="2">
        <v>3757</v>
      </c>
      <c r="D14" s="2">
        <v>2186</v>
      </c>
      <c r="E14" s="14">
        <f t="shared" si="0"/>
        <v>0.63217230355039544</v>
      </c>
    </row>
    <row r="15" spans="1:5" x14ac:dyDescent="0.25">
      <c r="A15" s="2" t="s">
        <v>124</v>
      </c>
      <c r="B15" s="20"/>
      <c r="C15" s="21"/>
      <c r="D15" s="22"/>
      <c r="E15" s="14">
        <f>AVERAGE(E3:E13)</f>
        <v>0.76899930474251998</v>
      </c>
    </row>
  </sheetData>
  <mergeCells count="2">
    <mergeCell ref="A1:E1"/>
    <mergeCell ref="B15:D15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78"/>
  <sheetViews>
    <sheetView workbookViewId="0">
      <selection sqref="A1:XFD1048576"/>
    </sheetView>
  </sheetViews>
  <sheetFormatPr defaultRowHeight="16.5" x14ac:dyDescent="0.25"/>
  <cols>
    <col min="5" max="5" width="9.125" bestFit="1" customWidth="1"/>
    <col min="10" max="10" width="9.75" bestFit="1" customWidth="1"/>
    <col min="11" max="11" width="10.25" bestFit="1" customWidth="1"/>
  </cols>
  <sheetData>
    <row r="1" spans="1:11" ht="26.25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6.25" x14ac:dyDescent="0.25">
      <c r="A2" s="32" t="s">
        <v>137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x14ac:dyDescent="0.25">
      <c r="A4" s="7"/>
      <c r="B4" s="7"/>
      <c r="C4" s="7"/>
      <c r="D4" s="7"/>
      <c r="E4" s="8"/>
      <c r="F4" s="8">
        <f>F5+F8+F11+F16+F21+F25+F29+F34+F39+F43+F48+F56+F60+F64+F65+F66+F68+F69+F70+F72++F73+F74+F75+F76+F77</f>
        <v>5455</v>
      </c>
      <c r="G4" s="8"/>
      <c r="H4" s="8">
        <f>SUM(H5:H77)</f>
        <v>3948</v>
      </c>
      <c r="I4" s="8">
        <f>SUM(I5:I77)</f>
        <v>1507</v>
      </c>
      <c r="J4" s="8"/>
      <c r="K4" s="13">
        <f>H4/F4</f>
        <v>0.72373968835930336</v>
      </c>
    </row>
    <row r="5" spans="1:11" x14ac:dyDescent="0.25">
      <c r="A5" s="23" t="s">
        <v>2</v>
      </c>
      <c r="B5" s="23" t="s">
        <v>3</v>
      </c>
      <c r="C5" s="3" t="s">
        <v>30</v>
      </c>
      <c r="D5" s="33" t="s">
        <v>96</v>
      </c>
      <c r="E5" s="9">
        <v>71</v>
      </c>
      <c r="F5" s="26">
        <f>SUM(E5:E7)</f>
        <v>179</v>
      </c>
      <c r="G5" s="9">
        <v>68</v>
      </c>
      <c r="H5" s="26">
        <f>SUM(G5:G7)</f>
        <v>166</v>
      </c>
      <c r="I5" s="2">
        <f>E5-G5</f>
        <v>3</v>
      </c>
      <c r="J5" s="10">
        <f>G5/E5</f>
        <v>0.95774647887323938</v>
      </c>
      <c r="K5" s="29">
        <f>H5/F5</f>
        <v>0.92737430167597767</v>
      </c>
    </row>
    <row r="6" spans="1:11" x14ac:dyDescent="0.25">
      <c r="A6" s="24"/>
      <c r="B6" s="24"/>
      <c r="C6" s="3" t="s">
        <v>29</v>
      </c>
      <c r="D6" s="34"/>
      <c r="E6" s="9">
        <v>57</v>
      </c>
      <c r="F6" s="27"/>
      <c r="G6" s="9">
        <v>49</v>
      </c>
      <c r="H6" s="27"/>
      <c r="I6" s="2">
        <f t="shared" ref="I6:I65" si="0">E6-G6</f>
        <v>8</v>
      </c>
      <c r="J6" s="10">
        <f t="shared" ref="J6:J68" si="1">G6/E6</f>
        <v>0.85964912280701755</v>
      </c>
      <c r="K6" s="30"/>
    </row>
    <row r="7" spans="1:11" x14ac:dyDescent="0.25">
      <c r="A7" s="24"/>
      <c r="B7" s="25"/>
      <c r="C7" s="3" t="s">
        <v>78</v>
      </c>
      <c r="D7" s="35"/>
      <c r="E7" s="2">
        <v>51</v>
      </c>
      <c r="F7" s="28"/>
      <c r="G7" s="2">
        <v>49</v>
      </c>
      <c r="H7" s="28"/>
      <c r="I7" s="2">
        <f>E7-G7</f>
        <v>2</v>
      </c>
      <c r="J7" s="10">
        <f t="shared" si="1"/>
        <v>0.96078431372549022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>
        <v>94</v>
      </c>
      <c r="F8" s="26">
        <f>SUM(E8:E10)</f>
        <v>279</v>
      </c>
      <c r="G8" s="9">
        <v>76</v>
      </c>
      <c r="H8" s="26">
        <f>SUM(G8:G10)</f>
        <v>188</v>
      </c>
      <c r="I8" s="2">
        <f t="shared" si="0"/>
        <v>18</v>
      </c>
      <c r="J8" s="10">
        <f t="shared" si="1"/>
        <v>0.80851063829787229</v>
      </c>
      <c r="K8" s="36">
        <f>H8/F8</f>
        <v>0.6738351254480287</v>
      </c>
    </row>
    <row r="9" spans="1:11" x14ac:dyDescent="0.25">
      <c r="A9" s="24"/>
      <c r="B9" s="34"/>
      <c r="C9" s="11" t="s">
        <v>74</v>
      </c>
      <c r="D9" s="34"/>
      <c r="E9" s="9">
        <v>111</v>
      </c>
      <c r="F9" s="27"/>
      <c r="G9" s="9">
        <v>58</v>
      </c>
      <c r="H9" s="27"/>
      <c r="I9" s="2">
        <f t="shared" si="0"/>
        <v>53</v>
      </c>
      <c r="J9" s="10">
        <f t="shared" si="1"/>
        <v>0.52252252252252251</v>
      </c>
      <c r="K9" s="37"/>
    </row>
    <row r="10" spans="1:11" x14ac:dyDescent="0.25">
      <c r="A10" s="24"/>
      <c r="B10" s="35"/>
      <c r="C10" s="11" t="s">
        <v>32</v>
      </c>
      <c r="D10" s="35"/>
      <c r="E10" s="9">
        <v>74</v>
      </c>
      <c r="F10" s="28"/>
      <c r="G10" s="9">
        <v>54</v>
      </c>
      <c r="H10" s="28"/>
      <c r="I10" s="2">
        <f t="shared" si="0"/>
        <v>20</v>
      </c>
      <c r="J10" s="10">
        <f t="shared" si="1"/>
        <v>0.72972972972972971</v>
      </c>
      <c r="K10" s="38"/>
    </row>
    <row r="11" spans="1:11" x14ac:dyDescent="0.25">
      <c r="A11" s="24"/>
      <c r="B11" s="23" t="s">
        <v>8</v>
      </c>
      <c r="C11" s="3" t="s">
        <v>79</v>
      </c>
      <c r="D11" s="23" t="s">
        <v>102</v>
      </c>
      <c r="E11" s="2">
        <v>58</v>
      </c>
      <c r="F11" s="26">
        <f>SUM(E11:E15)</f>
        <v>286</v>
      </c>
      <c r="G11" s="2">
        <v>49</v>
      </c>
      <c r="H11" s="26">
        <f>SUM(G11:G15)</f>
        <v>218</v>
      </c>
      <c r="I11" s="2">
        <f t="shared" si="0"/>
        <v>9</v>
      </c>
      <c r="J11" s="10">
        <f t="shared" si="1"/>
        <v>0.84482758620689657</v>
      </c>
      <c r="K11" s="29">
        <f>H11/F11</f>
        <v>0.76223776223776218</v>
      </c>
    </row>
    <row r="12" spans="1:11" x14ac:dyDescent="0.25">
      <c r="A12" s="24"/>
      <c r="B12" s="24"/>
      <c r="C12" s="3" t="s">
        <v>80</v>
      </c>
      <c r="D12" s="24"/>
      <c r="E12" s="2">
        <v>49</v>
      </c>
      <c r="F12" s="27"/>
      <c r="G12" s="2">
        <v>39</v>
      </c>
      <c r="H12" s="27"/>
      <c r="I12" s="2">
        <f t="shared" si="0"/>
        <v>10</v>
      </c>
      <c r="J12" s="10">
        <f t="shared" si="1"/>
        <v>0.79591836734693877</v>
      </c>
      <c r="K12" s="30"/>
    </row>
    <row r="13" spans="1:11" x14ac:dyDescent="0.25">
      <c r="A13" s="24"/>
      <c r="B13" s="24"/>
      <c r="C13" s="3" t="s">
        <v>81</v>
      </c>
      <c r="D13" s="24"/>
      <c r="E13" s="2">
        <v>85</v>
      </c>
      <c r="F13" s="27"/>
      <c r="G13" s="2">
        <v>58</v>
      </c>
      <c r="H13" s="27"/>
      <c r="I13" s="2">
        <f t="shared" si="0"/>
        <v>27</v>
      </c>
      <c r="J13" s="10">
        <f t="shared" si="1"/>
        <v>0.68235294117647061</v>
      </c>
      <c r="K13" s="30"/>
    </row>
    <row r="14" spans="1:11" x14ac:dyDescent="0.25">
      <c r="A14" s="24"/>
      <c r="B14" s="24"/>
      <c r="C14" s="3" t="s">
        <v>82</v>
      </c>
      <c r="D14" s="24"/>
      <c r="E14" s="2">
        <v>39</v>
      </c>
      <c r="F14" s="27"/>
      <c r="G14" s="2">
        <v>34</v>
      </c>
      <c r="H14" s="27"/>
      <c r="I14" s="2">
        <f t="shared" si="0"/>
        <v>5</v>
      </c>
      <c r="J14" s="10">
        <f t="shared" si="1"/>
        <v>0.87179487179487181</v>
      </c>
      <c r="K14" s="30"/>
    </row>
    <row r="15" spans="1:11" x14ac:dyDescent="0.25">
      <c r="A15" s="24"/>
      <c r="B15" s="25"/>
      <c r="C15" s="3" t="s">
        <v>83</v>
      </c>
      <c r="D15" s="25"/>
      <c r="E15" s="2">
        <v>55</v>
      </c>
      <c r="F15" s="28"/>
      <c r="G15" s="2">
        <v>38</v>
      </c>
      <c r="H15" s="28"/>
      <c r="I15" s="2">
        <f t="shared" si="0"/>
        <v>17</v>
      </c>
      <c r="J15" s="10">
        <f t="shared" si="1"/>
        <v>0.69090909090909092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>
        <v>53</v>
      </c>
      <c r="F16" s="26">
        <f>SUM(E16:E20)</f>
        <v>270</v>
      </c>
      <c r="G16" s="2">
        <v>43</v>
      </c>
      <c r="H16" s="26">
        <f>SUM(G16:G20)</f>
        <v>212</v>
      </c>
      <c r="I16" s="2">
        <f t="shared" si="0"/>
        <v>10</v>
      </c>
      <c r="J16" s="10">
        <f t="shared" si="1"/>
        <v>0.81132075471698117</v>
      </c>
      <c r="K16" s="29">
        <f>H16/F16</f>
        <v>0.78518518518518521</v>
      </c>
    </row>
    <row r="17" spans="1:11" x14ac:dyDescent="0.25">
      <c r="A17" s="24"/>
      <c r="B17" s="24"/>
      <c r="C17" s="3" t="s">
        <v>34</v>
      </c>
      <c r="D17" s="24"/>
      <c r="E17" s="2">
        <v>77</v>
      </c>
      <c r="F17" s="27"/>
      <c r="G17" s="2">
        <v>52</v>
      </c>
      <c r="H17" s="27"/>
      <c r="I17" s="2">
        <f t="shared" si="0"/>
        <v>25</v>
      </c>
      <c r="J17" s="10">
        <f t="shared" si="1"/>
        <v>0.67532467532467533</v>
      </c>
      <c r="K17" s="30"/>
    </row>
    <row r="18" spans="1:11" x14ac:dyDescent="0.25">
      <c r="A18" s="24"/>
      <c r="B18" s="24"/>
      <c r="C18" s="3" t="s">
        <v>35</v>
      </c>
      <c r="D18" s="24"/>
      <c r="E18" s="2">
        <v>41</v>
      </c>
      <c r="F18" s="27"/>
      <c r="G18" s="2">
        <v>29</v>
      </c>
      <c r="H18" s="27"/>
      <c r="I18" s="2">
        <f t="shared" si="0"/>
        <v>12</v>
      </c>
      <c r="J18" s="10">
        <f t="shared" si="1"/>
        <v>0.70731707317073167</v>
      </c>
      <c r="K18" s="30"/>
    </row>
    <row r="19" spans="1:11" x14ac:dyDescent="0.25">
      <c r="A19" s="24"/>
      <c r="B19" s="24"/>
      <c r="C19" s="3" t="s">
        <v>36</v>
      </c>
      <c r="D19" s="24"/>
      <c r="E19" s="2">
        <v>64</v>
      </c>
      <c r="F19" s="27"/>
      <c r="G19" s="2">
        <v>57</v>
      </c>
      <c r="H19" s="27"/>
      <c r="I19" s="2">
        <f t="shared" si="0"/>
        <v>7</v>
      </c>
      <c r="J19" s="10">
        <f t="shared" si="1"/>
        <v>0.890625</v>
      </c>
      <c r="K19" s="30"/>
    </row>
    <row r="20" spans="1:11" x14ac:dyDescent="0.25">
      <c r="A20" s="24"/>
      <c r="B20" s="25"/>
      <c r="C20" s="3" t="s">
        <v>37</v>
      </c>
      <c r="D20" s="25"/>
      <c r="E20" s="2">
        <v>35</v>
      </c>
      <c r="F20" s="28"/>
      <c r="G20" s="2">
        <v>31</v>
      </c>
      <c r="H20" s="28"/>
      <c r="I20" s="2">
        <f t="shared" si="0"/>
        <v>4</v>
      </c>
      <c r="J20" s="10">
        <f t="shared" si="1"/>
        <v>0.88571428571428568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>
        <v>46</v>
      </c>
      <c r="F21" s="26">
        <f>SUM(E21:E24)</f>
        <v>274</v>
      </c>
      <c r="G21" s="2">
        <v>40</v>
      </c>
      <c r="H21" s="26">
        <f>SUM(G21:G24)</f>
        <v>212</v>
      </c>
      <c r="I21" s="2">
        <f t="shared" si="0"/>
        <v>6</v>
      </c>
      <c r="J21" s="10">
        <f t="shared" si="1"/>
        <v>0.86956521739130432</v>
      </c>
      <c r="K21" s="29">
        <f>H21/F21</f>
        <v>0.77372262773722633</v>
      </c>
    </row>
    <row r="22" spans="1:11" x14ac:dyDescent="0.25">
      <c r="A22" s="24"/>
      <c r="B22" s="24"/>
      <c r="C22" s="3" t="s">
        <v>44</v>
      </c>
      <c r="D22" s="24"/>
      <c r="E22" s="2">
        <v>90</v>
      </c>
      <c r="F22" s="27"/>
      <c r="G22" s="2">
        <v>75</v>
      </c>
      <c r="H22" s="27"/>
      <c r="I22" s="2">
        <f t="shared" si="0"/>
        <v>15</v>
      </c>
      <c r="J22" s="10">
        <f t="shared" si="1"/>
        <v>0.83333333333333337</v>
      </c>
      <c r="K22" s="30"/>
    </row>
    <row r="23" spans="1:11" x14ac:dyDescent="0.25">
      <c r="A23" s="24"/>
      <c r="B23" s="24"/>
      <c r="C23" s="3" t="s">
        <v>75</v>
      </c>
      <c r="D23" s="24"/>
      <c r="E23" s="2">
        <v>78</v>
      </c>
      <c r="F23" s="27"/>
      <c r="G23" s="2">
        <v>54</v>
      </c>
      <c r="H23" s="27"/>
      <c r="I23" s="2">
        <f t="shared" si="0"/>
        <v>24</v>
      </c>
      <c r="J23" s="10">
        <f t="shared" si="1"/>
        <v>0.69230769230769229</v>
      </c>
      <c r="K23" s="30"/>
    </row>
    <row r="24" spans="1:11" x14ac:dyDescent="0.25">
      <c r="A24" s="24"/>
      <c r="B24" s="25"/>
      <c r="C24" s="3" t="s">
        <v>53</v>
      </c>
      <c r="D24" s="25"/>
      <c r="E24" s="2">
        <v>60</v>
      </c>
      <c r="F24" s="28"/>
      <c r="G24" s="2">
        <v>43</v>
      </c>
      <c r="H24" s="28"/>
      <c r="I24" s="2">
        <f t="shared" si="0"/>
        <v>17</v>
      </c>
      <c r="J24" s="10">
        <f t="shared" si="1"/>
        <v>0.71666666666666667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>
        <v>33</v>
      </c>
      <c r="F25" s="26">
        <f>SUM(E25:E28)</f>
        <v>234</v>
      </c>
      <c r="G25" s="2">
        <v>32</v>
      </c>
      <c r="H25" s="26">
        <f>SUM(G25:G28)</f>
        <v>223</v>
      </c>
      <c r="I25" s="2">
        <f t="shared" si="0"/>
        <v>1</v>
      </c>
      <c r="J25" s="10">
        <f t="shared" si="1"/>
        <v>0.96969696969696972</v>
      </c>
      <c r="K25" s="29">
        <f>H25/F25</f>
        <v>0.95299145299145294</v>
      </c>
    </row>
    <row r="26" spans="1:11" x14ac:dyDescent="0.25">
      <c r="A26" s="24"/>
      <c r="B26" s="24"/>
      <c r="C26" s="3" t="s">
        <v>56</v>
      </c>
      <c r="D26" s="24"/>
      <c r="E26" s="2">
        <v>34</v>
      </c>
      <c r="F26" s="27"/>
      <c r="G26" s="2">
        <v>32</v>
      </c>
      <c r="H26" s="27"/>
      <c r="I26" s="2">
        <f t="shared" si="0"/>
        <v>2</v>
      </c>
      <c r="J26" s="10">
        <f t="shared" si="1"/>
        <v>0.94117647058823528</v>
      </c>
      <c r="K26" s="30"/>
    </row>
    <row r="27" spans="1:11" x14ac:dyDescent="0.25">
      <c r="A27" s="24"/>
      <c r="B27" s="24"/>
      <c r="C27" s="3" t="s">
        <v>57</v>
      </c>
      <c r="D27" s="24"/>
      <c r="E27" s="2">
        <v>94</v>
      </c>
      <c r="F27" s="27"/>
      <c r="G27" s="2">
        <v>93</v>
      </c>
      <c r="H27" s="27"/>
      <c r="I27" s="2">
        <f t="shared" si="0"/>
        <v>1</v>
      </c>
      <c r="J27" s="10">
        <f t="shared" si="1"/>
        <v>0.98936170212765961</v>
      </c>
      <c r="K27" s="30"/>
    </row>
    <row r="28" spans="1:11" x14ac:dyDescent="0.25">
      <c r="A28" s="24"/>
      <c r="B28" s="25"/>
      <c r="C28" s="3" t="s">
        <v>84</v>
      </c>
      <c r="D28" s="25"/>
      <c r="E28" s="2">
        <v>73</v>
      </c>
      <c r="F28" s="28"/>
      <c r="G28" s="2">
        <v>66</v>
      </c>
      <c r="H28" s="28"/>
      <c r="I28" s="2">
        <f t="shared" si="0"/>
        <v>7</v>
      </c>
      <c r="J28" s="10">
        <f t="shared" si="1"/>
        <v>0.90410958904109584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>
        <v>75</v>
      </c>
      <c r="F29" s="26">
        <f>SUM(E29:E33)</f>
        <v>263</v>
      </c>
      <c r="G29" s="2">
        <v>74</v>
      </c>
      <c r="H29" s="26">
        <f>SUM(G29:G33)</f>
        <v>235</v>
      </c>
      <c r="I29" s="2">
        <f t="shared" si="0"/>
        <v>1</v>
      </c>
      <c r="J29" s="10">
        <f t="shared" si="1"/>
        <v>0.98666666666666669</v>
      </c>
      <c r="K29" s="29">
        <f>H29/F29</f>
        <v>0.89353612167300378</v>
      </c>
    </row>
    <row r="30" spans="1:11" x14ac:dyDescent="0.25">
      <c r="A30" s="24"/>
      <c r="B30" s="24"/>
      <c r="C30" s="3" t="s">
        <v>26</v>
      </c>
      <c r="D30" s="24"/>
      <c r="E30" s="2">
        <v>67</v>
      </c>
      <c r="F30" s="27"/>
      <c r="G30" s="2">
        <v>67</v>
      </c>
      <c r="H30" s="27"/>
      <c r="I30" s="2">
        <f t="shared" si="0"/>
        <v>0</v>
      </c>
      <c r="J30" s="10">
        <f t="shared" si="1"/>
        <v>1</v>
      </c>
      <c r="K30" s="30"/>
    </row>
    <row r="31" spans="1:11" x14ac:dyDescent="0.25">
      <c r="A31" s="24"/>
      <c r="B31" s="24"/>
      <c r="C31" s="3" t="s">
        <v>31</v>
      </c>
      <c r="D31" s="24"/>
      <c r="E31" s="2">
        <v>37</v>
      </c>
      <c r="F31" s="27"/>
      <c r="G31" s="2">
        <v>23</v>
      </c>
      <c r="H31" s="27"/>
      <c r="I31" s="2">
        <f t="shared" si="0"/>
        <v>14</v>
      </c>
      <c r="J31" s="10">
        <f t="shared" si="1"/>
        <v>0.6216216216216216</v>
      </c>
      <c r="K31" s="30"/>
    </row>
    <row r="32" spans="1:11" x14ac:dyDescent="0.25">
      <c r="A32" s="24"/>
      <c r="B32" s="24"/>
      <c r="C32" s="3" t="s">
        <v>27</v>
      </c>
      <c r="D32" s="24"/>
      <c r="E32" s="2">
        <v>61</v>
      </c>
      <c r="F32" s="27"/>
      <c r="G32" s="2">
        <v>50</v>
      </c>
      <c r="H32" s="27"/>
      <c r="I32" s="2">
        <f t="shared" si="0"/>
        <v>11</v>
      </c>
      <c r="J32" s="10">
        <f t="shared" si="1"/>
        <v>0.81967213114754101</v>
      </c>
      <c r="K32" s="30"/>
    </row>
    <row r="33" spans="1:11" x14ac:dyDescent="0.25">
      <c r="A33" s="24"/>
      <c r="B33" s="25"/>
      <c r="C33" s="3" t="s">
        <v>45</v>
      </c>
      <c r="D33" s="25"/>
      <c r="E33" s="2">
        <v>23</v>
      </c>
      <c r="F33" s="28"/>
      <c r="G33" s="2">
        <v>21</v>
      </c>
      <c r="H33" s="28"/>
      <c r="I33" s="2">
        <f t="shared" si="0"/>
        <v>2</v>
      </c>
      <c r="J33" s="10">
        <f t="shared" si="1"/>
        <v>0.91304347826086951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>
        <v>27</v>
      </c>
      <c r="F34" s="26">
        <f>SUM(E34:E38)</f>
        <v>248</v>
      </c>
      <c r="G34" s="2">
        <v>22</v>
      </c>
      <c r="H34" s="26">
        <f>SUM(G34:G38)</f>
        <v>208</v>
      </c>
      <c r="I34" s="2">
        <f t="shared" si="0"/>
        <v>5</v>
      </c>
      <c r="J34" s="10">
        <f t="shared" si="1"/>
        <v>0.81481481481481477</v>
      </c>
      <c r="K34" s="29">
        <f>H34/F34</f>
        <v>0.83870967741935487</v>
      </c>
    </row>
    <row r="35" spans="1:11" x14ac:dyDescent="0.25">
      <c r="A35" s="24"/>
      <c r="B35" s="24"/>
      <c r="C35" s="3" t="s">
        <v>86</v>
      </c>
      <c r="D35" s="24"/>
      <c r="E35" s="2">
        <v>51</v>
      </c>
      <c r="F35" s="27"/>
      <c r="G35" s="2">
        <v>45</v>
      </c>
      <c r="H35" s="27"/>
      <c r="I35" s="2">
        <f t="shared" si="0"/>
        <v>6</v>
      </c>
      <c r="J35" s="10">
        <f t="shared" si="1"/>
        <v>0.88235294117647056</v>
      </c>
      <c r="K35" s="30"/>
    </row>
    <row r="36" spans="1:11" x14ac:dyDescent="0.25">
      <c r="A36" s="24"/>
      <c r="B36" s="24"/>
      <c r="C36" s="3" t="s">
        <v>87</v>
      </c>
      <c r="D36" s="24"/>
      <c r="E36" s="2">
        <v>68</v>
      </c>
      <c r="F36" s="27"/>
      <c r="G36" s="2">
        <v>59</v>
      </c>
      <c r="H36" s="27"/>
      <c r="I36" s="2">
        <f t="shared" si="0"/>
        <v>9</v>
      </c>
      <c r="J36" s="10">
        <f t="shared" si="1"/>
        <v>0.86764705882352944</v>
      </c>
      <c r="K36" s="30"/>
    </row>
    <row r="37" spans="1:11" x14ac:dyDescent="0.25">
      <c r="A37" s="24"/>
      <c r="B37" s="24"/>
      <c r="C37" s="3" t="s">
        <v>89</v>
      </c>
      <c r="D37" s="24"/>
      <c r="E37" s="2">
        <v>49</v>
      </c>
      <c r="F37" s="27"/>
      <c r="G37" s="2">
        <v>42</v>
      </c>
      <c r="H37" s="27"/>
      <c r="I37" s="2">
        <f t="shared" si="0"/>
        <v>7</v>
      </c>
      <c r="J37" s="10">
        <f t="shared" si="1"/>
        <v>0.8571428571428571</v>
      </c>
      <c r="K37" s="30"/>
    </row>
    <row r="38" spans="1:11" x14ac:dyDescent="0.25">
      <c r="A38" s="24"/>
      <c r="B38" s="25"/>
      <c r="C38" s="3" t="s">
        <v>88</v>
      </c>
      <c r="D38" s="25"/>
      <c r="E38" s="2">
        <v>53</v>
      </c>
      <c r="F38" s="28"/>
      <c r="G38" s="2">
        <v>40</v>
      </c>
      <c r="H38" s="28"/>
      <c r="I38" s="2">
        <f t="shared" si="0"/>
        <v>13</v>
      </c>
      <c r="J38" s="10">
        <f t="shared" si="1"/>
        <v>0.75471698113207553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>
        <v>37</v>
      </c>
      <c r="F39" s="26">
        <f>SUM(E39:E42)</f>
        <v>241</v>
      </c>
      <c r="G39" s="2">
        <v>33</v>
      </c>
      <c r="H39" s="26">
        <f>SUM(G39:G42)</f>
        <v>198</v>
      </c>
      <c r="I39" s="2">
        <f t="shared" si="0"/>
        <v>4</v>
      </c>
      <c r="J39" s="10">
        <f t="shared" si="1"/>
        <v>0.89189189189189189</v>
      </c>
      <c r="K39" s="29">
        <f>H39/F39</f>
        <v>0.82157676348547715</v>
      </c>
    </row>
    <row r="40" spans="1:11" x14ac:dyDescent="0.25">
      <c r="A40" s="24"/>
      <c r="B40" s="24"/>
      <c r="C40" s="3" t="s">
        <v>92</v>
      </c>
      <c r="D40" s="24"/>
      <c r="E40" s="2">
        <v>71</v>
      </c>
      <c r="F40" s="27"/>
      <c r="G40" s="2">
        <v>55</v>
      </c>
      <c r="H40" s="27"/>
      <c r="I40" s="2">
        <f t="shared" si="0"/>
        <v>16</v>
      </c>
      <c r="J40" s="10">
        <f t="shared" si="1"/>
        <v>0.77464788732394363</v>
      </c>
      <c r="K40" s="30"/>
    </row>
    <row r="41" spans="1:11" x14ac:dyDescent="0.25">
      <c r="A41" s="24"/>
      <c r="B41" s="24"/>
      <c r="C41" s="3" t="s">
        <v>93</v>
      </c>
      <c r="D41" s="24"/>
      <c r="E41" s="2">
        <v>62</v>
      </c>
      <c r="F41" s="27"/>
      <c r="G41" s="2">
        <v>54</v>
      </c>
      <c r="H41" s="27"/>
      <c r="I41" s="2">
        <f t="shared" si="0"/>
        <v>8</v>
      </c>
      <c r="J41" s="10">
        <f t="shared" si="1"/>
        <v>0.87096774193548387</v>
      </c>
      <c r="K41" s="30"/>
    </row>
    <row r="42" spans="1:11" x14ac:dyDescent="0.25">
      <c r="A42" s="25"/>
      <c r="B42" s="25"/>
      <c r="C42" s="3" t="s">
        <v>94</v>
      </c>
      <c r="D42" s="25"/>
      <c r="E42" s="2">
        <v>71</v>
      </c>
      <c r="F42" s="28"/>
      <c r="G42" s="2">
        <v>56</v>
      </c>
      <c r="H42" s="28"/>
      <c r="I42" s="2">
        <f t="shared" si="0"/>
        <v>15</v>
      </c>
      <c r="J42" s="10">
        <f t="shared" si="1"/>
        <v>0.78873239436619713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>
        <v>50</v>
      </c>
      <c r="F43" s="26">
        <f>SUM(E43:E47)</f>
        <v>232</v>
      </c>
      <c r="G43" s="2">
        <v>50</v>
      </c>
      <c r="H43" s="26">
        <f>SUM(G43:G47)</f>
        <v>209</v>
      </c>
      <c r="I43" s="2">
        <f t="shared" si="0"/>
        <v>0</v>
      </c>
      <c r="J43" s="10">
        <f t="shared" si="1"/>
        <v>1</v>
      </c>
      <c r="K43" s="29">
        <f>H43/F43</f>
        <v>0.90086206896551724</v>
      </c>
    </row>
    <row r="44" spans="1:11" x14ac:dyDescent="0.25">
      <c r="A44" s="24"/>
      <c r="B44" s="24"/>
      <c r="C44" s="3" t="s">
        <v>39</v>
      </c>
      <c r="D44" s="24"/>
      <c r="E44" s="2">
        <v>37</v>
      </c>
      <c r="F44" s="27"/>
      <c r="G44" s="2">
        <v>35</v>
      </c>
      <c r="H44" s="27"/>
      <c r="I44" s="2">
        <f t="shared" si="0"/>
        <v>2</v>
      </c>
      <c r="J44" s="10">
        <f t="shared" si="1"/>
        <v>0.94594594594594594</v>
      </c>
      <c r="K44" s="30"/>
    </row>
    <row r="45" spans="1:11" x14ac:dyDescent="0.25">
      <c r="A45" s="24"/>
      <c r="B45" s="24"/>
      <c r="C45" s="3" t="s">
        <v>40</v>
      </c>
      <c r="D45" s="24"/>
      <c r="E45" s="2">
        <v>87</v>
      </c>
      <c r="F45" s="27"/>
      <c r="G45" s="2">
        <v>71</v>
      </c>
      <c r="H45" s="27"/>
      <c r="I45" s="2">
        <f t="shared" si="0"/>
        <v>16</v>
      </c>
      <c r="J45" s="10">
        <f t="shared" si="1"/>
        <v>0.81609195402298851</v>
      </c>
      <c r="K45" s="30"/>
    </row>
    <row r="46" spans="1:11" x14ac:dyDescent="0.25">
      <c r="A46" s="24"/>
      <c r="B46" s="24"/>
      <c r="C46" s="3" t="s">
        <v>41</v>
      </c>
      <c r="D46" s="24"/>
      <c r="E46" s="2">
        <v>32</v>
      </c>
      <c r="F46" s="27"/>
      <c r="G46" s="2">
        <v>30</v>
      </c>
      <c r="H46" s="27"/>
      <c r="I46" s="2">
        <f t="shared" si="0"/>
        <v>2</v>
      </c>
      <c r="J46" s="10">
        <f t="shared" si="1"/>
        <v>0.9375</v>
      </c>
      <c r="K46" s="30"/>
    </row>
    <row r="47" spans="1:11" x14ac:dyDescent="0.25">
      <c r="A47" s="24"/>
      <c r="B47" s="25"/>
      <c r="C47" s="3" t="s">
        <v>42</v>
      </c>
      <c r="D47" s="25"/>
      <c r="E47" s="2">
        <v>26</v>
      </c>
      <c r="F47" s="28"/>
      <c r="G47" s="2">
        <v>23</v>
      </c>
      <c r="H47" s="28"/>
      <c r="I47" s="2">
        <f t="shared" si="0"/>
        <v>3</v>
      </c>
      <c r="J47" s="10">
        <f t="shared" si="1"/>
        <v>0.88461538461538458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>
        <v>37</v>
      </c>
      <c r="F48" s="26">
        <f>SUM(E48:E55)</f>
        <v>218</v>
      </c>
      <c r="G48" s="2">
        <v>35</v>
      </c>
      <c r="H48" s="26">
        <f>SUM(G48:G55)</f>
        <v>207</v>
      </c>
      <c r="I48" s="2">
        <f t="shared" si="0"/>
        <v>2</v>
      </c>
      <c r="J48" s="10">
        <f t="shared" si="1"/>
        <v>0.94594594594594594</v>
      </c>
      <c r="K48" s="29">
        <f>H48/F48</f>
        <v>0.94954128440366969</v>
      </c>
    </row>
    <row r="49" spans="1:11" x14ac:dyDescent="0.25">
      <c r="A49" s="24"/>
      <c r="B49" s="24"/>
      <c r="C49" s="3" t="s">
        <v>47</v>
      </c>
      <c r="D49" s="24"/>
      <c r="E49" s="2">
        <v>64</v>
      </c>
      <c r="F49" s="27"/>
      <c r="G49" s="2">
        <v>63</v>
      </c>
      <c r="H49" s="27"/>
      <c r="I49" s="2">
        <f t="shared" si="0"/>
        <v>1</v>
      </c>
      <c r="J49" s="10">
        <f t="shared" si="1"/>
        <v>0.984375</v>
      </c>
      <c r="K49" s="30"/>
    </row>
    <row r="50" spans="1:11" x14ac:dyDescent="0.25">
      <c r="A50" s="24"/>
      <c r="B50" s="24"/>
      <c r="C50" s="3" t="s">
        <v>48</v>
      </c>
      <c r="D50" s="24"/>
      <c r="E50" s="2">
        <v>14</v>
      </c>
      <c r="F50" s="27"/>
      <c r="G50" s="2">
        <v>13</v>
      </c>
      <c r="H50" s="27"/>
      <c r="I50" s="2">
        <f t="shared" si="0"/>
        <v>1</v>
      </c>
      <c r="J50" s="10">
        <f t="shared" si="1"/>
        <v>0.9285714285714286</v>
      </c>
      <c r="K50" s="30"/>
    </row>
    <row r="51" spans="1:11" x14ac:dyDescent="0.25">
      <c r="A51" s="24"/>
      <c r="B51" s="24"/>
      <c r="C51" s="3" t="s">
        <v>49</v>
      </c>
      <c r="D51" s="24"/>
      <c r="E51" s="2">
        <v>13</v>
      </c>
      <c r="F51" s="27"/>
      <c r="G51" s="2">
        <v>12</v>
      </c>
      <c r="H51" s="27"/>
      <c r="I51" s="2">
        <f t="shared" si="0"/>
        <v>1</v>
      </c>
      <c r="J51" s="10">
        <f t="shared" si="1"/>
        <v>0.92307692307692313</v>
      </c>
      <c r="K51" s="30"/>
    </row>
    <row r="52" spans="1:11" x14ac:dyDescent="0.25">
      <c r="A52" s="24"/>
      <c r="B52" s="24"/>
      <c r="C52" s="3" t="s">
        <v>50</v>
      </c>
      <c r="D52" s="24"/>
      <c r="E52" s="2">
        <v>5</v>
      </c>
      <c r="F52" s="27"/>
      <c r="G52" s="2">
        <v>4</v>
      </c>
      <c r="H52" s="27"/>
      <c r="I52" s="2">
        <f t="shared" si="0"/>
        <v>1</v>
      </c>
      <c r="J52" s="10">
        <f t="shared" si="1"/>
        <v>0.8</v>
      </c>
      <c r="K52" s="30"/>
    </row>
    <row r="53" spans="1:11" x14ac:dyDescent="0.25">
      <c r="A53" s="24"/>
      <c r="B53" s="24"/>
      <c r="C53" s="3" t="s">
        <v>51</v>
      </c>
      <c r="D53" s="24"/>
      <c r="E53" s="2">
        <v>34</v>
      </c>
      <c r="F53" s="27"/>
      <c r="G53" s="2">
        <v>33</v>
      </c>
      <c r="H53" s="27"/>
      <c r="I53" s="2">
        <f t="shared" si="0"/>
        <v>1</v>
      </c>
      <c r="J53" s="10">
        <f t="shared" si="1"/>
        <v>0.97058823529411764</v>
      </c>
      <c r="K53" s="30"/>
    </row>
    <row r="54" spans="1:11" x14ac:dyDescent="0.25">
      <c r="A54" s="24"/>
      <c r="B54" s="24"/>
      <c r="C54" s="3" t="s">
        <v>52</v>
      </c>
      <c r="D54" s="24"/>
      <c r="E54" s="2">
        <v>19</v>
      </c>
      <c r="F54" s="27"/>
      <c r="G54" s="2">
        <v>17</v>
      </c>
      <c r="H54" s="27"/>
      <c r="I54" s="2">
        <f t="shared" si="0"/>
        <v>2</v>
      </c>
      <c r="J54" s="10">
        <f t="shared" si="1"/>
        <v>0.89473684210526316</v>
      </c>
      <c r="K54" s="30"/>
    </row>
    <row r="55" spans="1:11" x14ac:dyDescent="0.25">
      <c r="A55" s="25"/>
      <c r="B55" s="25"/>
      <c r="C55" s="3" t="s">
        <v>43</v>
      </c>
      <c r="D55" s="25"/>
      <c r="E55" s="2">
        <v>32</v>
      </c>
      <c r="F55" s="28"/>
      <c r="G55" s="2">
        <v>30</v>
      </c>
      <c r="H55" s="28"/>
      <c r="I55" s="2">
        <f t="shared" si="0"/>
        <v>2</v>
      </c>
      <c r="J55" s="10">
        <f t="shared" si="1"/>
        <v>0.9375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>
        <v>59</v>
      </c>
      <c r="F56" s="26">
        <f>SUM(E56:E59)</f>
        <v>260</v>
      </c>
      <c r="G56" s="2">
        <v>30</v>
      </c>
      <c r="H56" s="26">
        <f>SUM(G56:G59)</f>
        <v>198</v>
      </c>
      <c r="I56" s="2">
        <f t="shared" si="0"/>
        <v>29</v>
      </c>
      <c r="J56" s="10">
        <f t="shared" si="1"/>
        <v>0.50847457627118642</v>
      </c>
      <c r="K56" s="29">
        <f>H56/F56</f>
        <v>0.7615384615384615</v>
      </c>
    </row>
    <row r="57" spans="1:11" x14ac:dyDescent="0.25">
      <c r="A57" s="24"/>
      <c r="B57" s="24"/>
      <c r="C57" s="3" t="s">
        <v>67</v>
      </c>
      <c r="D57" s="24"/>
      <c r="E57" s="2">
        <v>50</v>
      </c>
      <c r="F57" s="27"/>
      <c r="G57" s="2">
        <v>34</v>
      </c>
      <c r="H57" s="27"/>
      <c r="I57" s="2">
        <f t="shared" si="0"/>
        <v>16</v>
      </c>
      <c r="J57" s="10">
        <f t="shared" si="1"/>
        <v>0.68</v>
      </c>
      <c r="K57" s="30"/>
    </row>
    <row r="58" spans="1:11" x14ac:dyDescent="0.25">
      <c r="A58" s="24"/>
      <c r="B58" s="24"/>
      <c r="C58" s="3" t="s">
        <v>68</v>
      </c>
      <c r="D58" s="24"/>
      <c r="E58" s="2">
        <v>50</v>
      </c>
      <c r="F58" s="27"/>
      <c r="G58" s="2">
        <v>44</v>
      </c>
      <c r="H58" s="27"/>
      <c r="I58" s="2">
        <f t="shared" si="0"/>
        <v>6</v>
      </c>
      <c r="J58" s="10">
        <f t="shared" si="1"/>
        <v>0.88</v>
      </c>
      <c r="K58" s="30"/>
    </row>
    <row r="59" spans="1:11" x14ac:dyDescent="0.25">
      <c r="A59" s="24"/>
      <c r="B59" s="24"/>
      <c r="C59" s="3" t="s">
        <v>69</v>
      </c>
      <c r="D59" s="25"/>
      <c r="E59" s="2">
        <v>101</v>
      </c>
      <c r="F59" s="28"/>
      <c r="G59" s="2">
        <v>90</v>
      </c>
      <c r="H59" s="28"/>
      <c r="I59" s="2">
        <f t="shared" si="0"/>
        <v>11</v>
      </c>
      <c r="J59" s="10">
        <f t="shared" si="1"/>
        <v>0.8910891089108911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>
        <v>73</v>
      </c>
      <c r="F60" s="26">
        <f>SUM(E60:E63)</f>
        <v>205</v>
      </c>
      <c r="G60" s="2">
        <v>1</v>
      </c>
      <c r="H60" s="26">
        <f>SUM(G60:G63)</f>
        <v>60</v>
      </c>
      <c r="I60" s="2">
        <f t="shared" si="0"/>
        <v>72</v>
      </c>
      <c r="J60" s="10">
        <f t="shared" si="1"/>
        <v>1.3698630136986301E-2</v>
      </c>
      <c r="K60" s="29">
        <f>H60/F60</f>
        <v>0.29268292682926828</v>
      </c>
    </row>
    <row r="61" spans="1:11" x14ac:dyDescent="0.25">
      <c r="A61" s="24"/>
      <c r="B61" s="24"/>
      <c r="C61" s="3" t="s">
        <v>71</v>
      </c>
      <c r="D61" s="24"/>
      <c r="E61" s="2">
        <v>68</v>
      </c>
      <c r="F61" s="27"/>
      <c r="G61" s="2">
        <v>35</v>
      </c>
      <c r="H61" s="27"/>
      <c r="I61" s="2">
        <f t="shared" si="0"/>
        <v>33</v>
      </c>
      <c r="J61" s="10">
        <f t="shared" si="1"/>
        <v>0.51470588235294112</v>
      </c>
      <c r="K61" s="30"/>
    </row>
    <row r="62" spans="1:11" x14ac:dyDescent="0.25">
      <c r="A62" s="24"/>
      <c r="B62" s="24"/>
      <c r="C62" s="3" t="s">
        <v>72</v>
      </c>
      <c r="D62" s="24"/>
      <c r="E62" s="2">
        <v>33</v>
      </c>
      <c r="F62" s="27"/>
      <c r="G62" s="2">
        <v>17</v>
      </c>
      <c r="H62" s="27"/>
      <c r="I62" s="2">
        <f t="shared" si="0"/>
        <v>16</v>
      </c>
      <c r="J62" s="10">
        <f t="shared" si="1"/>
        <v>0.51515151515151514</v>
      </c>
      <c r="K62" s="30"/>
    </row>
    <row r="63" spans="1:11" x14ac:dyDescent="0.25">
      <c r="A63" s="25"/>
      <c r="B63" s="25"/>
      <c r="C63" s="3" t="s">
        <v>73</v>
      </c>
      <c r="D63" s="25"/>
      <c r="E63" s="2">
        <v>31</v>
      </c>
      <c r="F63" s="28"/>
      <c r="G63" s="2">
        <v>7</v>
      </c>
      <c r="H63" s="28"/>
      <c r="I63" s="2">
        <f t="shared" si="0"/>
        <v>24</v>
      </c>
      <c r="J63" s="10">
        <f t="shared" si="1"/>
        <v>0.22580645161290322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>
        <v>261</v>
      </c>
      <c r="F64" s="5">
        <f>E64</f>
        <v>261</v>
      </c>
      <c r="G64" s="2">
        <v>217</v>
      </c>
      <c r="H64" s="5">
        <f>SUM(G64:G64)</f>
        <v>217</v>
      </c>
      <c r="I64" s="2">
        <f t="shared" si="0"/>
        <v>44</v>
      </c>
      <c r="J64" s="10">
        <f t="shared" si="1"/>
        <v>0.83141762452107282</v>
      </c>
      <c r="K64" s="10">
        <f>H64/F64</f>
        <v>0.83141762452107282</v>
      </c>
    </row>
    <row r="65" spans="1:11" x14ac:dyDescent="0.25">
      <c r="A65" s="3" t="s">
        <v>11</v>
      </c>
      <c r="B65" s="41"/>
      <c r="C65" s="42"/>
      <c r="D65" s="3" t="s">
        <v>103</v>
      </c>
      <c r="E65" s="2">
        <v>134</v>
      </c>
      <c r="F65" s="5">
        <f>E65</f>
        <v>134</v>
      </c>
      <c r="G65" s="2">
        <v>112</v>
      </c>
      <c r="H65" s="5">
        <f>SUM(G65:G65)</f>
        <v>112</v>
      </c>
      <c r="I65" s="2">
        <f t="shared" si="0"/>
        <v>22</v>
      </c>
      <c r="J65" s="10">
        <f t="shared" si="1"/>
        <v>0.83582089552238803</v>
      </c>
      <c r="K65" s="10">
        <f>H65/F65</f>
        <v>0.83582089552238803</v>
      </c>
    </row>
    <row r="66" spans="1:11" ht="15.6" customHeight="1" x14ac:dyDescent="0.25">
      <c r="A66" s="23" t="s">
        <v>7</v>
      </c>
      <c r="B66" s="41"/>
      <c r="C66" s="42"/>
      <c r="D66" s="3" t="s">
        <v>95</v>
      </c>
      <c r="E66" s="45">
        <v>208</v>
      </c>
      <c r="F66" s="26">
        <f>E66</f>
        <v>208</v>
      </c>
      <c r="G66" s="2">
        <v>102</v>
      </c>
      <c r="H66" s="26">
        <f>SUM(G66:G67)</f>
        <v>205</v>
      </c>
      <c r="I66" s="45">
        <f>F66-H66</f>
        <v>3</v>
      </c>
      <c r="J66" s="29">
        <f>H66/F66</f>
        <v>0.98557692307692313</v>
      </c>
      <c r="K66" s="29">
        <f>H66/F66</f>
        <v>0.98557692307692313</v>
      </c>
    </row>
    <row r="67" spans="1:11" x14ac:dyDescent="0.25">
      <c r="A67" s="25"/>
      <c r="B67" s="41"/>
      <c r="C67" s="42"/>
      <c r="D67" s="3" t="s">
        <v>96</v>
      </c>
      <c r="E67" s="46"/>
      <c r="F67" s="28"/>
      <c r="G67" s="2">
        <v>103</v>
      </c>
      <c r="H67" s="28"/>
      <c r="I67" s="46"/>
      <c r="J67" s="31"/>
      <c r="K67" s="31"/>
    </row>
    <row r="68" spans="1:11" x14ac:dyDescent="0.25">
      <c r="A68" s="3" t="s">
        <v>21</v>
      </c>
      <c r="B68" s="41"/>
      <c r="C68" s="42"/>
      <c r="D68" s="3" t="s">
        <v>95</v>
      </c>
      <c r="E68" s="2">
        <v>249</v>
      </c>
      <c r="F68" s="5">
        <f>E68</f>
        <v>249</v>
      </c>
      <c r="G68" s="2">
        <v>127</v>
      </c>
      <c r="H68" s="5">
        <f>SUM(G68:G68)</f>
        <v>127</v>
      </c>
      <c r="I68" s="2">
        <f>E68-G68</f>
        <v>122</v>
      </c>
      <c r="J68" s="10">
        <f t="shared" si="1"/>
        <v>0.51004016064257029</v>
      </c>
      <c r="K68" s="10">
        <f>H68/F68</f>
        <v>0.51004016064257029</v>
      </c>
    </row>
    <row r="69" spans="1:11" x14ac:dyDescent="0.25">
      <c r="A69" s="3" t="s">
        <v>22</v>
      </c>
      <c r="B69" s="41"/>
      <c r="C69" s="42"/>
      <c r="D69" s="3" t="s">
        <v>95</v>
      </c>
      <c r="E69" s="2">
        <v>110</v>
      </c>
      <c r="F69" s="5">
        <f t="shared" ref="F69:F78" si="2">E69</f>
        <v>110</v>
      </c>
      <c r="G69" s="2">
        <v>103</v>
      </c>
      <c r="H69" s="5">
        <f t="shared" ref="H69:H78" si="3">SUM(G69:G69)</f>
        <v>103</v>
      </c>
      <c r="I69" s="2">
        <f t="shared" ref="I69:I74" si="4">E69-G69</f>
        <v>7</v>
      </c>
      <c r="J69" s="10">
        <f>G69/E69</f>
        <v>0.9363636363636364</v>
      </c>
      <c r="K69" s="10">
        <f>H69/F69</f>
        <v>0.9363636363636364</v>
      </c>
    </row>
    <row r="70" spans="1:11" x14ac:dyDescent="0.25">
      <c r="A70" s="23" t="s">
        <v>14</v>
      </c>
      <c r="B70" s="41"/>
      <c r="C70" s="42"/>
      <c r="D70" s="3" t="s">
        <v>97</v>
      </c>
      <c r="E70" s="45">
        <v>342</v>
      </c>
      <c r="F70" s="26">
        <f>E70</f>
        <v>342</v>
      </c>
      <c r="G70" s="2">
        <v>162</v>
      </c>
      <c r="H70" s="26">
        <f>G70+G71</f>
        <v>272</v>
      </c>
      <c r="I70" s="45">
        <f>F70-H70</f>
        <v>70</v>
      </c>
      <c r="J70" s="29">
        <f>H70/F70</f>
        <v>0.79532163742690054</v>
      </c>
      <c r="K70" s="29">
        <f>H70/F70</f>
        <v>0.79532163742690054</v>
      </c>
    </row>
    <row r="71" spans="1:11" x14ac:dyDescent="0.25">
      <c r="A71" s="25"/>
      <c r="B71" s="41"/>
      <c r="C71" s="42"/>
      <c r="D71" s="3" t="s">
        <v>98</v>
      </c>
      <c r="E71" s="46"/>
      <c r="F71" s="28"/>
      <c r="G71" s="2">
        <v>110</v>
      </c>
      <c r="H71" s="28"/>
      <c r="I71" s="46"/>
      <c r="J71" s="31"/>
      <c r="K71" s="31"/>
    </row>
    <row r="72" spans="1:11" x14ac:dyDescent="0.25">
      <c r="A72" s="3" t="s">
        <v>15</v>
      </c>
      <c r="B72" s="41"/>
      <c r="C72" s="42"/>
      <c r="D72" s="3" t="s">
        <v>97</v>
      </c>
      <c r="E72" s="2">
        <v>102</v>
      </c>
      <c r="F72" s="5">
        <f t="shared" si="2"/>
        <v>102</v>
      </c>
      <c r="G72" s="2">
        <v>100</v>
      </c>
      <c r="H72" s="5">
        <f t="shared" si="3"/>
        <v>100</v>
      </c>
      <c r="I72" s="2">
        <f>E72-G72</f>
        <v>2</v>
      </c>
      <c r="J72" s="10">
        <f>G72/E72</f>
        <v>0.98039215686274506</v>
      </c>
      <c r="K72" s="10">
        <f t="shared" ref="K72:K74" si="5">H72/F72</f>
        <v>0.98039215686274506</v>
      </c>
    </row>
    <row r="73" spans="1:11" x14ac:dyDescent="0.25">
      <c r="A73" s="3" t="s">
        <v>16</v>
      </c>
      <c r="B73" s="41"/>
      <c r="C73" s="42"/>
      <c r="D73" s="3" t="s">
        <v>97</v>
      </c>
      <c r="E73" s="2">
        <v>204</v>
      </c>
      <c r="F73" s="5">
        <f t="shared" si="2"/>
        <v>204</v>
      </c>
      <c r="G73" s="2">
        <v>34</v>
      </c>
      <c r="H73" s="5">
        <f t="shared" si="3"/>
        <v>34</v>
      </c>
      <c r="I73" s="2">
        <f t="shared" si="4"/>
        <v>170</v>
      </c>
      <c r="J73" s="10">
        <f t="shared" ref="J73:J74" si="6">G73/E73</f>
        <v>0.16666666666666666</v>
      </c>
      <c r="K73" s="10">
        <f t="shared" si="5"/>
        <v>0.16666666666666666</v>
      </c>
    </row>
    <row r="74" spans="1:11" x14ac:dyDescent="0.25">
      <c r="A74" s="3" t="s">
        <v>17</v>
      </c>
      <c r="B74" s="43"/>
      <c r="C74" s="44"/>
      <c r="D74" s="3" t="s">
        <v>97</v>
      </c>
      <c r="E74" s="2">
        <v>104</v>
      </c>
      <c r="F74" s="5">
        <f t="shared" si="2"/>
        <v>104</v>
      </c>
      <c r="G74" s="2">
        <v>102</v>
      </c>
      <c r="H74" s="5">
        <f t="shared" si="3"/>
        <v>102</v>
      </c>
      <c r="I74" s="2">
        <f t="shared" si="4"/>
        <v>2</v>
      </c>
      <c r="J74" s="10">
        <f t="shared" si="6"/>
        <v>0.98076923076923073</v>
      </c>
      <c r="K74" s="10">
        <f t="shared" si="5"/>
        <v>0.98076923076923073</v>
      </c>
    </row>
    <row r="75" spans="1:11" x14ac:dyDescent="0.25">
      <c r="A75" s="16" t="s">
        <v>19</v>
      </c>
      <c r="B75" s="39"/>
      <c r="C75" s="40"/>
      <c r="D75" s="3" t="s">
        <v>100</v>
      </c>
      <c r="E75" s="15">
        <v>253</v>
      </c>
      <c r="F75" s="17">
        <f>E75</f>
        <v>253</v>
      </c>
      <c r="G75" s="2">
        <v>0</v>
      </c>
      <c r="H75" s="5">
        <f t="shared" si="3"/>
        <v>0</v>
      </c>
      <c r="I75" s="15">
        <f>F75-H75</f>
        <v>253</v>
      </c>
      <c r="J75" s="18">
        <f>H75/F75</f>
        <v>0</v>
      </c>
      <c r="K75" s="18">
        <f>H75/F75</f>
        <v>0</v>
      </c>
    </row>
    <row r="76" spans="1:11" x14ac:dyDescent="0.25">
      <c r="A76" s="3" t="s">
        <v>20</v>
      </c>
      <c r="B76" s="41"/>
      <c r="C76" s="42"/>
      <c r="D76" s="3" t="s">
        <v>100</v>
      </c>
      <c r="E76" s="2">
        <v>251</v>
      </c>
      <c r="F76" s="5">
        <f t="shared" si="2"/>
        <v>251</v>
      </c>
      <c r="G76" s="2">
        <v>94</v>
      </c>
      <c r="H76" s="5">
        <f t="shared" si="3"/>
        <v>94</v>
      </c>
      <c r="I76" s="2">
        <f t="shared" ref="I76:I78" si="7">E76-G76</f>
        <v>157</v>
      </c>
      <c r="J76" s="10">
        <f t="shared" ref="J76:K78" si="8">G76/E76</f>
        <v>0.37450199203187251</v>
      </c>
      <c r="K76" s="10">
        <f t="shared" si="8"/>
        <v>0.37450199203187251</v>
      </c>
    </row>
    <row r="77" spans="1:11" x14ac:dyDescent="0.25">
      <c r="A77" s="3" t="s">
        <v>23</v>
      </c>
      <c r="B77" s="41"/>
      <c r="C77" s="42"/>
      <c r="D77" s="3" t="s">
        <v>106</v>
      </c>
      <c r="E77" s="2">
        <v>48</v>
      </c>
      <c r="F77" s="5">
        <f t="shared" si="2"/>
        <v>48</v>
      </c>
      <c r="G77" s="2">
        <v>48</v>
      </c>
      <c r="H77" s="5">
        <f t="shared" si="3"/>
        <v>48</v>
      </c>
      <c r="I77" s="2">
        <f t="shared" si="7"/>
        <v>0</v>
      </c>
      <c r="J77" s="10">
        <f t="shared" si="8"/>
        <v>1</v>
      </c>
      <c r="K77" s="10">
        <f t="shared" si="8"/>
        <v>1</v>
      </c>
    </row>
    <row r="78" spans="1:11" x14ac:dyDescent="0.25">
      <c r="A78" s="3" t="s">
        <v>24</v>
      </c>
      <c r="B78" s="43"/>
      <c r="C78" s="44"/>
      <c r="D78" s="3" t="s">
        <v>107</v>
      </c>
      <c r="E78" s="2">
        <v>48</v>
      </c>
      <c r="F78" s="5">
        <f t="shared" si="2"/>
        <v>48</v>
      </c>
      <c r="G78" s="2">
        <v>0</v>
      </c>
      <c r="H78" s="5">
        <f t="shared" si="3"/>
        <v>0</v>
      </c>
      <c r="I78" s="2">
        <f t="shared" si="7"/>
        <v>48</v>
      </c>
      <c r="J78" s="10">
        <f t="shared" si="8"/>
        <v>0</v>
      </c>
      <c r="K78" s="10">
        <f t="shared" si="8"/>
        <v>0</v>
      </c>
    </row>
  </sheetData>
  <mergeCells count="85">
    <mergeCell ref="B75:C78"/>
    <mergeCell ref="E70:E71"/>
    <mergeCell ref="F70:F71"/>
    <mergeCell ref="H70:H71"/>
    <mergeCell ref="I70:I71"/>
    <mergeCell ref="J70:J71"/>
    <mergeCell ref="K70:K71"/>
    <mergeCell ref="K60:K63"/>
    <mergeCell ref="B64:C74"/>
    <mergeCell ref="A66:A67"/>
    <mergeCell ref="E66:E67"/>
    <mergeCell ref="F66:F67"/>
    <mergeCell ref="H66:H67"/>
    <mergeCell ref="I66:I67"/>
    <mergeCell ref="J66:J67"/>
    <mergeCell ref="K66:K67"/>
    <mergeCell ref="A70:A71"/>
    <mergeCell ref="K48:K55"/>
    <mergeCell ref="A56:A63"/>
    <mergeCell ref="B56:B63"/>
    <mergeCell ref="D56:D59"/>
    <mergeCell ref="F56:F59"/>
    <mergeCell ref="H56:H59"/>
    <mergeCell ref="K56:K59"/>
    <mergeCell ref="D60:D63"/>
    <mergeCell ref="F60:F63"/>
    <mergeCell ref="H60:H63"/>
    <mergeCell ref="A43:A55"/>
    <mergeCell ref="B43:B47"/>
    <mergeCell ref="D43:D47"/>
    <mergeCell ref="F43:F47"/>
    <mergeCell ref="H43:H47"/>
    <mergeCell ref="K43:K47"/>
    <mergeCell ref="B48:B55"/>
    <mergeCell ref="D48:D55"/>
    <mergeCell ref="F48:F55"/>
    <mergeCell ref="H48:H55"/>
    <mergeCell ref="B34:B38"/>
    <mergeCell ref="D34:D38"/>
    <mergeCell ref="F34:F38"/>
    <mergeCell ref="H34:H38"/>
    <mergeCell ref="K34:K38"/>
    <mergeCell ref="B39:B42"/>
    <mergeCell ref="D39:D42"/>
    <mergeCell ref="F39:F42"/>
    <mergeCell ref="H39:H42"/>
    <mergeCell ref="K39:K42"/>
    <mergeCell ref="B25:B28"/>
    <mergeCell ref="D25:D28"/>
    <mergeCell ref="F25:F28"/>
    <mergeCell ref="H25:H28"/>
    <mergeCell ref="K25:K28"/>
    <mergeCell ref="B29:B33"/>
    <mergeCell ref="D29:D33"/>
    <mergeCell ref="F29:F33"/>
    <mergeCell ref="H29:H33"/>
    <mergeCell ref="K29:K33"/>
    <mergeCell ref="H11:H15"/>
    <mergeCell ref="K11:K15"/>
    <mergeCell ref="B21:B24"/>
    <mergeCell ref="D21:D24"/>
    <mergeCell ref="F21:F24"/>
    <mergeCell ref="H21:H24"/>
    <mergeCell ref="K21:K24"/>
    <mergeCell ref="B16:B20"/>
    <mergeCell ref="D16:D20"/>
    <mergeCell ref="F16:F20"/>
    <mergeCell ref="H16:H20"/>
    <mergeCell ref="K16:K20"/>
    <mergeCell ref="A1:K1"/>
    <mergeCell ref="A2:K2"/>
    <mergeCell ref="A5:A42"/>
    <mergeCell ref="B5:B7"/>
    <mergeCell ref="D5:D7"/>
    <mergeCell ref="F5:F7"/>
    <mergeCell ref="H5:H7"/>
    <mergeCell ref="K5:K7"/>
    <mergeCell ref="B8:B10"/>
    <mergeCell ref="D8:D10"/>
    <mergeCell ref="F8:F10"/>
    <mergeCell ref="H8:H10"/>
    <mergeCell ref="K8:K10"/>
    <mergeCell ref="B11:B15"/>
    <mergeCell ref="D11:D15"/>
    <mergeCell ref="F11:F15"/>
  </mergeCells>
  <phoneticPr fontId="1" type="noConversion"/>
  <conditionalFormatting sqref="J5:K78">
    <cfRule type="cellIs" dxfId="3" priority="1" operator="lessThan">
      <formula>0.9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024147-E92E-4266-89C4-B65118C854F0}">
  <dimension ref="A1:K78"/>
  <sheetViews>
    <sheetView workbookViewId="0">
      <selection activeCell="G21" sqref="G21"/>
    </sheetView>
  </sheetViews>
  <sheetFormatPr defaultRowHeight="16.5" x14ac:dyDescent="0.25"/>
  <cols>
    <col min="5" max="5" width="9.125" bestFit="1" customWidth="1"/>
    <col min="10" max="10" width="9.75" bestFit="1" customWidth="1"/>
    <col min="11" max="11" width="10.25" bestFit="1" customWidth="1"/>
  </cols>
  <sheetData>
    <row r="1" spans="1:11" ht="26.25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6.25" x14ac:dyDescent="0.25">
      <c r="A2" s="32" t="s">
        <v>138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x14ac:dyDescent="0.25">
      <c r="A4" s="7"/>
      <c r="B4" s="7"/>
      <c r="C4" s="7"/>
      <c r="D4" s="7"/>
      <c r="E4" s="8"/>
      <c r="F4" s="8">
        <f>F5+F8+F11+F16+F21+F25+F29+F34+F39+F43+F48+F56+F60+F64+F65+F66+F68+F69+F70+F72++F73+F74+F75+F76+F77</f>
        <v>5367</v>
      </c>
      <c r="G4" s="8"/>
      <c r="H4" s="8">
        <f>SUM(H5:H77)</f>
        <v>3878</v>
      </c>
      <c r="I4" s="8">
        <f>SUM(I5:I77)</f>
        <v>1489</v>
      </c>
      <c r="J4" s="8"/>
      <c r="K4" s="13">
        <f>H4/F4</f>
        <v>0.72256381591205521</v>
      </c>
    </row>
    <row r="5" spans="1:11" x14ac:dyDescent="0.25">
      <c r="A5" s="23" t="s">
        <v>2</v>
      </c>
      <c r="B5" s="23" t="s">
        <v>3</v>
      </c>
      <c r="C5" s="3" t="s">
        <v>30</v>
      </c>
      <c r="D5" s="33" t="s">
        <v>96</v>
      </c>
      <c r="E5" s="9">
        <v>66</v>
      </c>
      <c r="F5" s="26">
        <f>SUM(E5:E7)</f>
        <v>169</v>
      </c>
      <c r="G5" s="9">
        <v>64</v>
      </c>
      <c r="H5" s="26">
        <f>SUM(G5:G7)</f>
        <v>159</v>
      </c>
      <c r="I5" s="2">
        <f>E5-G5</f>
        <v>2</v>
      </c>
      <c r="J5" s="10">
        <f>G5/E5</f>
        <v>0.96969696969696972</v>
      </c>
      <c r="K5" s="29">
        <f>H5/F5</f>
        <v>0.94082840236686394</v>
      </c>
    </row>
    <row r="6" spans="1:11" x14ac:dyDescent="0.25">
      <c r="A6" s="24"/>
      <c r="B6" s="24"/>
      <c r="C6" s="3" t="s">
        <v>29</v>
      </c>
      <c r="D6" s="34"/>
      <c r="E6" s="9">
        <v>53</v>
      </c>
      <c r="F6" s="27"/>
      <c r="G6" s="9">
        <v>47</v>
      </c>
      <c r="H6" s="27"/>
      <c r="I6" s="2">
        <f t="shared" ref="I6:I65" si="0">E6-G6</f>
        <v>6</v>
      </c>
      <c r="J6" s="10">
        <f t="shared" ref="J6:J68" si="1">G6/E6</f>
        <v>0.8867924528301887</v>
      </c>
      <c r="K6" s="30"/>
    </row>
    <row r="7" spans="1:11" x14ac:dyDescent="0.25">
      <c r="A7" s="24"/>
      <c r="B7" s="25"/>
      <c r="C7" s="3" t="s">
        <v>78</v>
      </c>
      <c r="D7" s="35"/>
      <c r="E7" s="2">
        <v>50</v>
      </c>
      <c r="F7" s="28"/>
      <c r="G7" s="2">
        <v>48</v>
      </c>
      <c r="H7" s="28"/>
      <c r="I7" s="2">
        <f>E7-G7</f>
        <v>2</v>
      </c>
      <c r="J7" s="10">
        <f t="shared" si="1"/>
        <v>0.96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>
        <v>87</v>
      </c>
      <c r="F8" s="26">
        <f>SUM(E8:E10)</f>
        <v>279</v>
      </c>
      <c r="G8" s="9">
        <v>74</v>
      </c>
      <c r="H8" s="26">
        <f>SUM(G8:G10)</f>
        <v>186</v>
      </c>
      <c r="I8" s="2">
        <f t="shared" si="0"/>
        <v>13</v>
      </c>
      <c r="J8" s="10">
        <f t="shared" si="1"/>
        <v>0.85057471264367812</v>
      </c>
      <c r="K8" s="36">
        <f>H8/F8</f>
        <v>0.66666666666666663</v>
      </c>
    </row>
    <row r="9" spans="1:11" x14ac:dyDescent="0.25">
      <c r="A9" s="24"/>
      <c r="B9" s="34"/>
      <c r="C9" s="11" t="s">
        <v>74</v>
      </c>
      <c r="D9" s="34"/>
      <c r="E9" s="9">
        <v>116</v>
      </c>
      <c r="F9" s="27"/>
      <c r="G9" s="9">
        <v>55</v>
      </c>
      <c r="H9" s="27"/>
      <c r="I9" s="2">
        <f t="shared" si="0"/>
        <v>61</v>
      </c>
      <c r="J9" s="10">
        <f t="shared" si="1"/>
        <v>0.47413793103448276</v>
      </c>
      <c r="K9" s="37"/>
    </row>
    <row r="10" spans="1:11" x14ac:dyDescent="0.25">
      <c r="A10" s="24"/>
      <c r="B10" s="35"/>
      <c r="C10" s="11" t="s">
        <v>32</v>
      </c>
      <c r="D10" s="35"/>
      <c r="E10" s="9">
        <v>76</v>
      </c>
      <c r="F10" s="28"/>
      <c r="G10" s="9">
        <v>57</v>
      </c>
      <c r="H10" s="28"/>
      <c r="I10" s="2">
        <f t="shared" si="0"/>
        <v>19</v>
      </c>
      <c r="J10" s="10">
        <f t="shared" si="1"/>
        <v>0.75</v>
      </c>
      <c r="K10" s="38"/>
    </row>
    <row r="11" spans="1:11" x14ac:dyDescent="0.25">
      <c r="A11" s="24"/>
      <c r="B11" s="23" t="s">
        <v>8</v>
      </c>
      <c r="C11" s="3" t="s">
        <v>79</v>
      </c>
      <c r="D11" s="23" t="s">
        <v>102</v>
      </c>
      <c r="E11" s="2">
        <v>59</v>
      </c>
      <c r="F11" s="26">
        <f>SUM(E11:E15)</f>
        <v>288</v>
      </c>
      <c r="G11" s="2">
        <v>51</v>
      </c>
      <c r="H11" s="26">
        <f>SUM(G11:G15)</f>
        <v>236</v>
      </c>
      <c r="I11" s="2">
        <f t="shared" si="0"/>
        <v>8</v>
      </c>
      <c r="J11" s="10">
        <f t="shared" si="1"/>
        <v>0.86440677966101698</v>
      </c>
      <c r="K11" s="29">
        <f>H11/F11</f>
        <v>0.81944444444444442</v>
      </c>
    </row>
    <row r="12" spans="1:11" x14ac:dyDescent="0.25">
      <c r="A12" s="24"/>
      <c r="B12" s="24"/>
      <c r="C12" s="3" t="s">
        <v>80</v>
      </c>
      <c r="D12" s="24"/>
      <c r="E12" s="2">
        <v>47</v>
      </c>
      <c r="F12" s="27"/>
      <c r="G12" s="2">
        <v>38</v>
      </c>
      <c r="H12" s="27"/>
      <c r="I12" s="2">
        <f t="shared" si="0"/>
        <v>9</v>
      </c>
      <c r="J12" s="10">
        <f t="shared" si="1"/>
        <v>0.80851063829787229</v>
      </c>
      <c r="K12" s="30"/>
    </row>
    <row r="13" spans="1:11" x14ac:dyDescent="0.25">
      <c r="A13" s="24"/>
      <c r="B13" s="24"/>
      <c r="C13" s="3" t="s">
        <v>81</v>
      </c>
      <c r="D13" s="24"/>
      <c r="E13" s="2">
        <v>83</v>
      </c>
      <c r="F13" s="27"/>
      <c r="G13" s="2">
        <v>65</v>
      </c>
      <c r="H13" s="27"/>
      <c r="I13" s="2">
        <f t="shared" si="0"/>
        <v>18</v>
      </c>
      <c r="J13" s="10">
        <f t="shared" si="1"/>
        <v>0.7831325301204819</v>
      </c>
      <c r="K13" s="30"/>
    </row>
    <row r="14" spans="1:11" x14ac:dyDescent="0.25">
      <c r="A14" s="24"/>
      <c r="B14" s="24"/>
      <c r="C14" s="3" t="s">
        <v>82</v>
      </c>
      <c r="D14" s="24"/>
      <c r="E14" s="2">
        <v>45</v>
      </c>
      <c r="F14" s="27"/>
      <c r="G14" s="2">
        <v>38</v>
      </c>
      <c r="H14" s="27"/>
      <c r="I14" s="2">
        <f t="shared" si="0"/>
        <v>7</v>
      </c>
      <c r="J14" s="10">
        <f t="shared" si="1"/>
        <v>0.84444444444444444</v>
      </c>
      <c r="K14" s="30"/>
    </row>
    <row r="15" spans="1:11" x14ac:dyDescent="0.25">
      <c r="A15" s="24"/>
      <c r="B15" s="25"/>
      <c r="C15" s="3" t="s">
        <v>83</v>
      </c>
      <c r="D15" s="25"/>
      <c r="E15" s="2">
        <v>54</v>
      </c>
      <c r="F15" s="28"/>
      <c r="G15" s="2">
        <v>44</v>
      </c>
      <c r="H15" s="28"/>
      <c r="I15" s="2">
        <f t="shared" si="0"/>
        <v>10</v>
      </c>
      <c r="J15" s="10">
        <f t="shared" si="1"/>
        <v>0.81481481481481477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>
        <v>55</v>
      </c>
      <c r="F16" s="26">
        <f>SUM(E16:E20)</f>
        <v>276</v>
      </c>
      <c r="G16" s="2">
        <v>41</v>
      </c>
      <c r="H16" s="26">
        <f>SUM(G16:G20)</f>
        <v>210</v>
      </c>
      <c r="I16" s="2">
        <f t="shared" si="0"/>
        <v>14</v>
      </c>
      <c r="J16" s="10">
        <f t="shared" si="1"/>
        <v>0.74545454545454548</v>
      </c>
      <c r="K16" s="29">
        <f>H16/F16</f>
        <v>0.76086956521739135</v>
      </c>
    </row>
    <row r="17" spans="1:11" x14ac:dyDescent="0.25">
      <c r="A17" s="24"/>
      <c r="B17" s="24"/>
      <c r="C17" s="3" t="s">
        <v>34</v>
      </c>
      <c r="D17" s="24"/>
      <c r="E17" s="2">
        <v>86</v>
      </c>
      <c r="F17" s="27"/>
      <c r="G17" s="2">
        <v>58</v>
      </c>
      <c r="H17" s="27"/>
      <c r="I17" s="2">
        <f t="shared" si="0"/>
        <v>28</v>
      </c>
      <c r="J17" s="10">
        <f t="shared" si="1"/>
        <v>0.67441860465116277</v>
      </c>
      <c r="K17" s="30"/>
    </row>
    <row r="18" spans="1:11" x14ac:dyDescent="0.25">
      <c r="A18" s="24"/>
      <c r="B18" s="24"/>
      <c r="C18" s="3" t="s">
        <v>35</v>
      </c>
      <c r="D18" s="24"/>
      <c r="E18" s="2">
        <v>35</v>
      </c>
      <c r="F18" s="27"/>
      <c r="G18" s="2">
        <v>24</v>
      </c>
      <c r="H18" s="27"/>
      <c r="I18" s="2">
        <f t="shared" si="0"/>
        <v>11</v>
      </c>
      <c r="J18" s="10">
        <f t="shared" si="1"/>
        <v>0.68571428571428572</v>
      </c>
      <c r="K18" s="30"/>
    </row>
    <row r="19" spans="1:11" x14ac:dyDescent="0.25">
      <c r="A19" s="24"/>
      <c r="B19" s="24"/>
      <c r="C19" s="3" t="s">
        <v>36</v>
      </c>
      <c r="D19" s="24"/>
      <c r="E19" s="2">
        <v>56</v>
      </c>
      <c r="F19" s="27"/>
      <c r="G19" s="2">
        <v>49</v>
      </c>
      <c r="H19" s="27"/>
      <c r="I19" s="2">
        <f t="shared" si="0"/>
        <v>7</v>
      </c>
      <c r="J19" s="10">
        <f t="shared" si="1"/>
        <v>0.875</v>
      </c>
      <c r="K19" s="30"/>
    </row>
    <row r="20" spans="1:11" x14ac:dyDescent="0.25">
      <c r="A20" s="24"/>
      <c r="B20" s="25"/>
      <c r="C20" s="3" t="s">
        <v>37</v>
      </c>
      <c r="D20" s="25"/>
      <c r="E20" s="2">
        <v>44</v>
      </c>
      <c r="F20" s="28"/>
      <c r="G20" s="2">
        <v>38</v>
      </c>
      <c r="H20" s="28"/>
      <c r="I20" s="2">
        <f t="shared" si="0"/>
        <v>6</v>
      </c>
      <c r="J20" s="10">
        <f t="shared" si="1"/>
        <v>0.86363636363636365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>
        <v>44</v>
      </c>
      <c r="F21" s="26">
        <f>SUM(E21:E24)</f>
        <v>263</v>
      </c>
      <c r="G21" s="2">
        <v>38</v>
      </c>
      <c r="H21" s="26">
        <f>SUM(G21:G24)</f>
        <v>206</v>
      </c>
      <c r="I21" s="2">
        <f t="shared" si="0"/>
        <v>6</v>
      </c>
      <c r="J21" s="10">
        <f t="shared" si="1"/>
        <v>0.86363636363636365</v>
      </c>
      <c r="K21" s="29">
        <f>H21/F21</f>
        <v>0.78326996197718635</v>
      </c>
    </row>
    <row r="22" spans="1:11" x14ac:dyDescent="0.25">
      <c r="A22" s="24"/>
      <c r="B22" s="24"/>
      <c r="C22" s="3" t="s">
        <v>44</v>
      </c>
      <c r="D22" s="24"/>
      <c r="E22" s="2">
        <v>86</v>
      </c>
      <c r="F22" s="27"/>
      <c r="G22" s="2">
        <v>71</v>
      </c>
      <c r="H22" s="27"/>
      <c r="I22" s="2">
        <f t="shared" si="0"/>
        <v>15</v>
      </c>
      <c r="J22" s="10">
        <f t="shared" si="1"/>
        <v>0.82558139534883723</v>
      </c>
      <c r="K22" s="30"/>
    </row>
    <row r="23" spans="1:11" x14ac:dyDescent="0.25">
      <c r="A23" s="24"/>
      <c r="B23" s="24"/>
      <c r="C23" s="3" t="s">
        <v>75</v>
      </c>
      <c r="D23" s="24"/>
      <c r="E23" s="2">
        <v>70</v>
      </c>
      <c r="F23" s="27"/>
      <c r="G23" s="2">
        <v>48</v>
      </c>
      <c r="H23" s="27"/>
      <c r="I23" s="2">
        <f t="shared" si="0"/>
        <v>22</v>
      </c>
      <c r="J23" s="10">
        <f t="shared" si="1"/>
        <v>0.68571428571428572</v>
      </c>
      <c r="K23" s="30"/>
    </row>
    <row r="24" spans="1:11" x14ac:dyDescent="0.25">
      <c r="A24" s="24"/>
      <c r="B24" s="25"/>
      <c r="C24" s="3" t="s">
        <v>53</v>
      </c>
      <c r="D24" s="25"/>
      <c r="E24" s="2">
        <v>63</v>
      </c>
      <c r="F24" s="28"/>
      <c r="G24" s="2">
        <v>49</v>
      </c>
      <c r="H24" s="28"/>
      <c r="I24" s="2">
        <f t="shared" si="0"/>
        <v>14</v>
      </c>
      <c r="J24" s="10">
        <f t="shared" si="1"/>
        <v>0.77777777777777779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>
        <v>35</v>
      </c>
      <c r="F25" s="26">
        <f>SUM(E25:E28)</f>
        <v>240</v>
      </c>
      <c r="G25" s="2">
        <v>35</v>
      </c>
      <c r="H25" s="26">
        <f>SUM(G25:G28)</f>
        <v>230</v>
      </c>
      <c r="I25" s="2">
        <f t="shared" si="0"/>
        <v>0</v>
      </c>
      <c r="J25" s="10">
        <f t="shared" si="1"/>
        <v>1</v>
      </c>
      <c r="K25" s="29">
        <f>H25/F25</f>
        <v>0.95833333333333337</v>
      </c>
    </row>
    <row r="26" spans="1:11" x14ac:dyDescent="0.25">
      <c r="A26" s="24"/>
      <c r="B26" s="24"/>
      <c r="C26" s="3" t="s">
        <v>56</v>
      </c>
      <c r="D26" s="24"/>
      <c r="E26" s="2">
        <v>37</v>
      </c>
      <c r="F26" s="27"/>
      <c r="G26" s="2">
        <v>35</v>
      </c>
      <c r="H26" s="27"/>
      <c r="I26" s="2">
        <f t="shared" si="0"/>
        <v>2</v>
      </c>
      <c r="J26" s="10">
        <f t="shared" si="1"/>
        <v>0.94594594594594594</v>
      </c>
      <c r="K26" s="30"/>
    </row>
    <row r="27" spans="1:11" x14ac:dyDescent="0.25">
      <c r="A27" s="24"/>
      <c r="B27" s="24"/>
      <c r="C27" s="3" t="s">
        <v>57</v>
      </c>
      <c r="D27" s="24"/>
      <c r="E27" s="2">
        <v>96</v>
      </c>
      <c r="F27" s="27"/>
      <c r="G27" s="2">
        <v>95</v>
      </c>
      <c r="H27" s="27"/>
      <c r="I27" s="2">
        <f t="shared" si="0"/>
        <v>1</v>
      </c>
      <c r="J27" s="10">
        <f t="shared" si="1"/>
        <v>0.98958333333333337</v>
      </c>
      <c r="K27" s="30"/>
    </row>
    <row r="28" spans="1:11" x14ac:dyDescent="0.25">
      <c r="A28" s="24"/>
      <c r="B28" s="25"/>
      <c r="C28" s="3" t="s">
        <v>84</v>
      </c>
      <c r="D28" s="25"/>
      <c r="E28" s="2">
        <v>72</v>
      </c>
      <c r="F28" s="28"/>
      <c r="G28" s="2">
        <v>65</v>
      </c>
      <c r="H28" s="28"/>
      <c r="I28" s="2">
        <f t="shared" si="0"/>
        <v>7</v>
      </c>
      <c r="J28" s="10">
        <f t="shared" si="1"/>
        <v>0.90277777777777779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>
        <v>77</v>
      </c>
      <c r="F29" s="26">
        <f>SUM(E29:E33)</f>
        <v>265</v>
      </c>
      <c r="G29" s="2">
        <v>77</v>
      </c>
      <c r="H29" s="26">
        <f>SUM(G29:G33)</f>
        <v>242</v>
      </c>
      <c r="I29" s="2">
        <f t="shared" si="0"/>
        <v>0</v>
      </c>
      <c r="J29" s="10">
        <f t="shared" si="1"/>
        <v>1</v>
      </c>
      <c r="K29" s="29">
        <f>H29/F29</f>
        <v>0.91320754716981134</v>
      </c>
    </row>
    <row r="30" spans="1:11" x14ac:dyDescent="0.25">
      <c r="A30" s="24"/>
      <c r="B30" s="24"/>
      <c r="C30" s="3" t="s">
        <v>26</v>
      </c>
      <c r="D30" s="24"/>
      <c r="E30" s="2">
        <v>76</v>
      </c>
      <c r="F30" s="27"/>
      <c r="G30" s="2">
        <v>73</v>
      </c>
      <c r="H30" s="27"/>
      <c r="I30" s="2">
        <f t="shared" si="0"/>
        <v>3</v>
      </c>
      <c r="J30" s="10">
        <f t="shared" si="1"/>
        <v>0.96052631578947367</v>
      </c>
      <c r="K30" s="30"/>
    </row>
    <row r="31" spans="1:11" x14ac:dyDescent="0.25">
      <c r="A31" s="24"/>
      <c r="B31" s="24"/>
      <c r="C31" s="3" t="s">
        <v>31</v>
      </c>
      <c r="D31" s="24"/>
      <c r="E31" s="2">
        <v>37</v>
      </c>
      <c r="F31" s="27"/>
      <c r="G31" s="2">
        <v>24</v>
      </c>
      <c r="H31" s="27"/>
      <c r="I31" s="2">
        <f t="shared" si="0"/>
        <v>13</v>
      </c>
      <c r="J31" s="10">
        <f t="shared" si="1"/>
        <v>0.64864864864864868</v>
      </c>
      <c r="K31" s="30"/>
    </row>
    <row r="32" spans="1:11" x14ac:dyDescent="0.25">
      <c r="A32" s="24"/>
      <c r="B32" s="24"/>
      <c r="C32" s="3" t="s">
        <v>27</v>
      </c>
      <c r="D32" s="24"/>
      <c r="E32" s="2">
        <v>51</v>
      </c>
      <c r="F32" s="27"/>
      <c r="G32" s="2">
        <v>46</v>
      </c>
      <c r="H32" s="27"/>
      <c r="I32" s="2">
        <f t="shared" si="0"/>
        <v>5</v>
      </c>
      <c r="J32" s="10">
        <f t="shared" si="1"/>
        <v>0.90196078431372551</v>
      </c>
      <c r="K32" s="30"/>
    </row>
    <row r="33" spans="1:11" x14ac:dyDescent="0.25">
      <c r="A33" s="24"/>
      <c r="B33" s="25"/>
      <c r="C33" s="3" t="s">
        <v>45</v>
      </c>
      <c r="D33" s="25"/>
      <c r="E33" s="2">
        <v>24</v>
      </c>
      <c r="F33" s="28"/>
      <c r="G33" s="2">
        <v>22</v>
      </c>
      <c r="H33" s="28"/>
      <c r="I33" s="2">
        <f t="shared" si="0"/>
        <v>2</v>
      </c>
      <c r="J33" s="10">
        <f t="shared" si="1"/>
        <v>0.91666666666666663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>
        <v>30</v>
      </c>
      <c r="F34" s="26">
        <f>SUM(E34:E38)</f>
        <v>251</v>
      </c>
      <c r="G34" s="2">
        <v>26</v>
      </c>
      <c r="H34" s="26">
        <f>SUM(G34:G38)</f>
        <v>209</v>
      </c>
      <c r="I34" s="2">
        <f t="shared" si="0"/>
        <v>4</v>
      </c>
      <c r="J34" s="10">
        <f t="shared" si="1"/>
        <v>0.8666666666666667</v>
      </c>
      <c r="K34" s="29">
        <f>H34/F34</f>
        <v>0.83266932270916338</v>
      </c>
    </row>
    <row r="35" spans="1:11" x14ac:dyDescent="0.25">
      <c r="A35" s="24"/>
      <c r="B35" s="24"/>
      <c r="C35" s="3" t="s">
        <v>86</v>
      </c>
      <c r="D35" s="24"/>
      <c r="E35" s="2">
        <v>53</v>
      </c>
      <c r="F35" s="27"/>
      <c r="G35" s="2">
        <v>43</v>
      </c>
      <c r="H35" s="27"/>
      <c r="I35" s="2">
        <f t="shared" si="0"/>
        <v>10</v>
      </c>
      <c r="J35" s="10">
        <f t="shared" si="1"/>
        <v>0.81132075471698117</v>
      </c>
      <c r="K35" s="30"/>
    </row>
    <row r="36" spans="1:11" x14ac:dyDescent="0.25">
      <c r="A36" s="24"/>
      <c r="B36" s="24"/>
      <c r="C36" s="3" t="s">
        <v>87</v>
      </c>
      <c r="D36" s="24"/>
      <c r="E36" s="2">
        <v>65</v>
      </c>
      <c r="F36" s="27"/>
      <c r="G36" s="2">
        <v>57</v>
      </c>
      <c r="H36" s="27"/>
      <c r="I36" s="2">
        <f t="shared" si="0"/>
        <v>8</v>
      </c>
      <c r="J36" s="10">
        <f t="shared" si="1"/>
        <v>0.87692307692307692</v>
      </c>
      <c r="K36" s="30"/>
    </row>
    <row r="37" spans="1:11" x14ac:dyDescent="0.25">
      <c r="A37" s="24"/>
      <c r="B37" s="24"/>
      <c r="C37" s="3" t="s">
        <v>89</v>
      </c>
      <c r="D37" s="24"/>
      <c r="E37" s="2">
        <v>53</v>
      </c>
      <c r="F37" s="27"/>
      <c r="G37" s="2">
        <v>44</v>
      </c>
      <c r="H37" s="27"/>
      <c r="I37" s="2">
        <f t="shared" si="0"/>
        <v>9</v>
      </c>
      <c r="J37" s="10">
        <f t="shared" si="1"/>
        <v>0.83018867924528306</v>
      </c>
      <c r="K37" s="30"/>
    </row>
    <row r="38" spans="1:11" x14ac:dyDescent="0.25">
      <c r="A38" s="24"/>
      <c r="B38" s="25"/>
      <c r="C38" s="3" t="s">
        <v>88</v>
      </c>
      <c r="D38" s="25"/>
      <c r="E38" s="2">
        <v>50</v>
      </c>
      <c r="F38" s="28"/>
      <c r="G38" s="2">
        <v>39</v>
      </c>
      <c r="H38" s="28"/>
      <c r="I38" s="2">
        <f t="shared" si="0"/>
        <v>11</v>
      </c>
      <c r="J38" s="10">
        <f t="shared" si="1"/>
        <v>0.78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>
        <v>33</v>
      </c>
      <c r="F39" s="26">
        <f>SUM(E39:E42)</f>
        <v>216</v>
      </c>
      <c r="G39" s="2">
        <v>29</v>
      </c>
      <c r="H39" s="26">
        <f>SUM(G39:G42)</f>
        <v>168</v>
      </c>
      <c r="I39" s="2">
        <f t="shared" si="0"/>
        <v>4</v>
      </c>
      <c r="J39" s="10">
        <f t="shared" si="1"/>
        <v>0.87878787878787878</v>
      </c>
      <c r="K39" s="29">
        <f>H39/F39</f>
        <v>0.77777777777777779</v>
      </c>
    </row>
    <row r="40" spans="1:11" x14ac:dyDescent="0.25">
      <c r="A40" s="24"/>
      <c r="B40" s="24"/>
      <c r="C40" s="3" t="s">
        <v>92</v>
      </c>
      <c r="D40" s="24"/>
      <c r="E40" s="2">
        <v>70</v>
      </c>
      <c r="F40" s="27"/>
      <c r="G40" s="2">
        <v>54</v>
      </c>
      <c r="H40" s="27"/>
      <c r="I40" s="2">
        <f t="shared" si="0"/>
        <v>16</v>
      </c>
      <c r="J40" s="10">
        <f t="shared" si="1"/>
        <v>0.77142857142857146</v>
      </c>
      <c r="K40" s="30"/>
    </row>
    <row r="41" spans="1:11" x14ac:dyDescent="0.25">
      <c r="A41" s="24"/>
      <c r="B41" s="24"/>
      <c r="C41" s="3" t="s">
        <v>93</v>
      </c>
      <c r="D41" s="24"/>
      <c r="E41" s="2">
        <v>59</v>
      </c>
      <c r="F41" s="27"/>
      <c r="G41" s="2">
        <v>50</v>
      </c>
      <c r="H41" s="27"/>
      <c r="I41" s="2">
        <f t="shared" si="0"/>
        <v>9</v>
      </c>
      <c r="J41" s="10">
        <f t="shared" si="1"/>
        <v>0.84745762711864403</v>
      </c>
      <c r="K41" s="30"/>
    </row>
    <row r="42" spans="1:11" x14ac:dyDescent="0.25">
      <c r="A42" s="25"/>
      <c r="B42" s="25"/>
      <c r="C42" s="3" t="s">
        <v>94</v>
      </c>
      <c r="D42" s="25"/>
      <c r="E42" s="2">
        <v>54</v>
      </c>
      <c r="F42" s="28"/>
      <c r="G42" s="2">
        <v>35</v>
      </c>
      <c r="H42" s="28"/>
      <c r="I42" s="2">
        <f t="shared" si="0"/>
        <v>19</v>
      </c>
      <c r="J42" s="10">
        <f t="shared" si="1"/>
        <v>0.64814814814814814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>
        <v>49</v>
      </c>
      <c r="F43" s="26">
        <f>SUM(E43:E47)</f>
        <v>232</v>
      </c>
      <c r="G43" s="2">
        <v>49</v>
      </c>
      <c r="H43" s="26">
        <f>SUM(G43:G47)</f>
        <v>209</v>
      </c>
      <c r="I43" s="2">
        <f t="shared" si="0"/>
        <v>0</v>
      </c>
      <c r="J43" s="10">
        <f t="shared" si="1"/>
        <v>1</v>
      </c>
      <c r="K43" s="29">
        <f>H43/F43</f>
        <v>0.90086206896551724</v>
      </c>
    </row>
    <row r="44" spans="1:11" x14ac:dyDescent="0.25">
      <c r="A44" s="24"/>
      <c r="B44" s="24"/>
      <c r="C44" s="3" t="s">
        <v>39</v>
      </c>
      <c r="D44" s="24"/>
      <c r="E44" s="2">
        <v>37</v>
      </c>
      <c r="F44" s="27"/>
      <c r="G44" s="2">
        <v>34</v>
      </c>
      <c r="H44" s="27"/>
      <c r="I44" s="2">
        <f t="shared" si="0"/>
        <v>3</v>
      </c>
      <c r="J44" s="10">
        <f t="shared" si="1"/>
        <v>0.91891891891891897</v>
      </c>
      <c r="K44" s="30"/>
    </row>
    <row r="45" spans="1:11" x14ac:dyDescent="0.25">
      <c r="A45" s="24"/>
      <c r="B45" s="24"/>
      <c r="C45" s="3" t="s">
        <v>40</v>
      </c>
      <c r="D45" s="24"/>
      <c r="E45" s="2">
        <v>83</v>
      </c>
      <c r="F45" s="27"/>
      <c r="G45" s="2">
        <v>69</v>
      </c>
      <c r="H45" s="27"/>
      <c r="I45" s="2">
        <f t="shared" si="0"/>
        <v>14</v>
      </c>
      <c r="J45" s="10">
        <f t="shared" si="1"/>
        <v>0.83132530120481929</v>
      </c>
      <c r="K45" s="30"/>
    </row>
    <row r="46" spans="1:11" x14ac:dyDescent="0.25">
      <c r="A46" s="24"/>
      <c r="B46" s="24"/>
      <c r="C46" s="3" t="s">
        <v>41</v>
      </c>
      <c r="D46" s="24"/>
      <c r="E46" s="2">
        <v>37</v>
      </c>
      <c r="F46" s="27"/>
      <c r="G46" s="2">
        <v>33</v>
      </c>
      <c r="H46" s="27"/>
      <c r="I46" s="2">
        <f t="shared" si="0"/>
        <v>4</v>
      </c>
      <c r="J46" s="10">
        <f t="shared" si="1"/>
        <v>0.89189189189189189</v>
      </c>
      <c r="K46" s="30"/>
    </row>
    <row r="47" spans="1:11" x14ac:dyDescent="0.25">
      <c r="A47" s="24"/>
      <c r="B47" s="25"/>
      <c r="C47" s="3" t="s">
        <v>42</v>
      </c>
      <c r="D47" s="25"/>
      <c r="E47" s="2">
        <v>26</v>
      </c>
      <c r="F47" s="28"/>
      <c r="G47" s="2">
        <v>24</v>
      </c>
      <c r="H47" s="28"/>
      <c r="I47" s="2">
        <f t="shared" si="0"/>
        <v>2</v>
      </c>
      <c r="J47" s="10">
        <f t="shared" si="1"/>
        <v>0.92307692307692313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>
        <v>37</v>
      </c>
      <c r="F48" s="26">
        <f>SUM(E48:E55)</f>
        <v>221</v>
      </c>
      <c r="G48" s="2">
        <v>36</v>
      </c>
      <c r="H48" s="26">
        <f>SUM(G48:G55)</f>
        <v>214</v>
      </c>
      <c r="I48" s="2">
        <f t="shared" si="0"/>
        <v>1</v>
      </c>
      <c r="J48" s="10">
        <f t="shared" si="1"/>
        <v>0.97297297297297303</v>
      </c>
      <c r="K48" s="29">
        <f>H48/F48</f>
        <v>0.96832579185520362</v>
      </c>
    </row>
    <row r="49" spans="1:11" x14ac:dyDescent="0.25">
      <c r="A49" s="24"/>
      <c r="B49" s="24"/>
      <c r="C49" s="3" t="s">
        <v>47</v>
      </c>
      <c r="D49" s="24"/>
      <c r="E49" s="2">
        <v>64</v>
      </c>
      <c r="F49" s="27"/>
      <c r="G49" s="2">
        <v>64</v>
      </c>
      <c r="H49" s="27"/>
      <c r="I49" s="2">
        <f t="shared" si="0"/>
        <v>0</v>
      </c>
      <c r="J49" s="10">
        <f t="shared" si="1"/>
        <v>1</v>
      </c>
      <c r="K49" s="30"/>
    </row>
    <row r="50" spans="1:11" x14ac:dyDescent="0.25">
      <c r="A50" s="24"/>
      <c r="B50" s="24"/>
      <c r="C50" s="3" t="s">
        <v>48</v>
      </c>
      <c r="D50" s="24"/>
      <c r="E50" s="2">
        <v>14</v>
      </c>
      <c r="F50" s="27"/>
      <c r="G50" s="2">
        <v>13</v>
      </c>
      <c r="H50" s="27"/>
      <c r="I50" s="2">
        <f t="shared" si="0"/>
        <v>1</v>
      </c>
      <c r="J50" s="10">
        <f t="shared" si="1"/>
        <v>0.9285714285714286</v>
      </c>
      <c r="K50" s="30"/>
    </row>
    <row r="51" spans="1:11" x14ac:dyDescent="0.25">
      <c r="A51" s="24"/>
      <c r="B51" s="24"/>
      <c r="C51" s="3" t="s">
        <v>49</v>
      </c>
      <c r="D51" s="24"/>
      <c r="E51" s="2">
        <v>10</v>
      </c>
      <c r="F51" s="27"/>
      <c r="G51" s="2">
        <v>10</v>
      </c>
      <c r="H51" s="27"/>
      <c r="I51" s="2">
        <f t="shared" si="0"/>
        <v>0</v>
      </c>
      <c r="J51" s="10">
        <f t="shared" si="1"/>
        <v>1</v>
      </c>
      <c r="K51" s="30"/>
    </row>
    <row r="52" spans="1:11" x14ac:dyDescent="0.25">
      <c r="A52" s="24"/>
      <c r="B52" s="24"/>
      <c r="C52" s="3" t="s">
        <v>50</v>
      </c>
      <c r="D52" s="24"/>
      <c r="E52" s="2">
        <v>5</v>
      </c>
      <c r="F52" s="27"/>
      <c r="G52" s="2">
        <v>4</v>
      </c>
      <c r="H52" s="27"/>
      <c r="I52" s="2">
        <f t="shared" si="0"/>
        <v>1</v>
      </c>
      <c r="J52" s="10">
        <f t="shared" si="1"/>
        <v>0.8</v>
      </c>
      <c r="K52" s="30"/>
    </row>
    <row r="53" spans="1:11" x14ac:dyDescent="0.25">
      <c r="A53" s="24"/>
      <c r="B53" s="24"/>
      <c r="C53" s="3" t="s">
        <v>51</v>
      </c>
      <c r="D53" s="24"/>
      <c r="E53" s="2">
        <v>38</v>
      </c>
      <c r="F53" s="27"/>
      <c r="G53" s="2">
        <v>37</v>
      </c>
      <c r="H53" s="27"/>
      <c r="I53" s="2">
        <f t="shared" si="0"/>
        <v>1</v>
      </c>
      <c r="J53" s="10">
        <f t="shared" si="1"/>
        <v>0.97368421052631582</v>
      </c>
      <c r="K53" s="30"/>
    </row>
    <row r="54" spans="1:11" x14ac:dyDescent="0.25">
      <c r="A54" s="24"/>
      <c r="B54" s="24"/>
      <c r="C54" s="3" t="s">
        <v>52</v>
      </c>
      <c r="D54" s="24"/>
      <c r="E54" s="2">
        <v>20</v>
      </c>
      <c r="F54" s="27"/>
      <c r="G54" s="2">
        <v>19</v>
      </c>
      <c r="H54" s="27"/>
      <c r="I54" s="2">
        <f t="shared" si="0"/>
        <v>1</v>
      </c>
      <c r="J54" s="10">
        <f t="shared" si="1"/>
        <v>0.95</v>
      </c>
      <c r="K54" s="30"/>
    </row>
    <row r="55" spans="1:11" x14ac:dyDescent="0.25">
      <c r="A55" s="25"/>
      <c r="B55" s="25"/>
      <c r="C55" s="3" t="s">
        <v>43</v>
      </c>
      <c r="D55" s="25"/>
      <c r="E55" s="2">
        <v>33</v>
      </c>
      <c r="F55" s="28"/>
      <c r="G55" s="2">
        <v>31</v>
      </c>
      <c r="H55" s="28"/>
      <c r="I55" s="2">
        <f t="shared" si="0"/>
        <v>2</v>
      </c>
      <c r="J55" s="10">
        <f t="shared" si="1"/>
        <v>0.93939393939393945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>
        <v>59</v>
      </c>
      <c r="F56" s="26">
        <f>SUM(E56:E59)</f>
        <v>247</v>
      </c>
      <c r="G56" s="2">
        <v>27</v>
      </c>
      <c r="H56" s="26">
        <f>SUM(G56:G59)</f>
        <v>169</v>
      </c>
      <c r="I56" s="2">
        <f t="shared" si="0"/>
        <v>32</v>
      </c>
      <c r="J56" s="10">
        <f t="shared" si="1"/>
        <v>0.4576271186440678</v>
      </c>
      <c r="K56" s="29">
        <f>H56/F56</f>
        <v>0.68421052631578949</v>
      </c>
    </row>
    <row r="57" spans="1:11" x14ac:dyDescent="0.25">
      <c r="A57" s="24"/>
      <c r="B57" s="24"/>
      <c r="C57" s="3" t="s">
        <v>67</v>
      </c>
      <c r="D57" s="24"/>
      <c r="E57" s="2">
        <v>53</v>
      </c>
      <c r="F57" s="27"/>
      <c r="G57" s="2">
        <v>33</v>
      </c>
      <c r="H57" s="27"/>
      <c r="I57" s="2">
        <f t="shared" si="0"/>
        <v>20</v>
      </c>
      <c r="J57" s="10">
        <f t="shared" si="1"/>
        <v>0.62264150943396224</v>
      </c>
      <c r="K57" s="30"/>
    </row>
    <row r="58" spans="1:11" x14ac:dyDescent="0.25">
      <c r="A58" s="24"/>
      <c r="B58" s="24"/>
      <c r="C58" s="3" t="s">
        <v>68</v>
      </c>
      <c r="D58" s="24"/>
      <c r="E58" s="2">
        <v>50</v>
      </c>
      <c r="F58" s="27"/>
      <c r="G58" s="2">
        <v>40</v>
      </c>
      <c r="H58" s="27"/>
      <c r="I58" s="2">
        <f t="shared" si="0"/>
        <v>10</v>
      </c>
      <c r="J58" s="10">
        <f t="shared" si="1"/>
        <v>0.8</v>
      </c>
      <c r="K58" s="30"/>
    </row>
    <row r="59" spans="1:11" x14ac:dyDescent="0.25">
      <c r="A59" s="24"/>
      <c r="B59" s="24"/>
      <c r="C59" s="3" t="s">
        <v>69</v>
      </c>
      <c r="D59" s="25"/>
      <c r="E59" s="2">
        <v>85</v>
      </c>
      <c r="F59" s="28"/>
      <c r="G59" s="2">
        <v>69</v>
      </c>
      <c r="H59" s="28"/>
      <c r="I59" s="2">
        <f t="shared" si="0"/>
        <v>16</v>
      </c>
      <c r="J59" s="10">
        <f t="shared" si="1"/>
        <v>0.81176470588235294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>
        <v>71</v>
      </c>
      <c r="F60" s="26">
        <f>SUM(E60:E63)</f>
        <v>203</v>
      </c>
      <c r="G60" s="2">
        <v>1</v>
      </c>
      <c r="H60" s="26">
        <f>SUM(G60:G63)</f>
        <v>54</v>
      </c>
      <c r="I60" s="2">
        <f t="shared" si="0"/>
        <v>70</v>
      </c>
      <c r="J60" s="10">
        <f t="shared" si="1"/>
        <v>1.4084507042253521E-2</v>
      </c>
      <c r="K60" s="29">
        <f>H60/F60</f>
        <v>0.26600985221674878</v>
      </c>
    </row>
    <row r="61" spans="1:11" x14ac:dyDescent="0.25">
      <c r="A61" s="24"/>
      <c r="B61" s="24"/>
      <c r="C61" s="3" t="s">
        <v>71</v>
      </c>
      <c r="D61" s="24"/>
      <c r="E61" s="2">
        <v>65</v>
      </c>
      <c r="F61" s="27"/>
      <c r="G61" s="2">
        <v>30</v>
      </c>
      <c r="H61" s="27"/>
      <c r="I61" s="2">
        <f t="shared" si="0"/>
        <v>35</v>
      </c>
      <c r="J61" s="10">
        <f t="shared" si="1"/>
        <v>0.46153846153846156</v>
      </c>
      <c r="K61" s="30"/>
    </row>
    <row r="62" spans="1:11" x14ac:dyDescent="0.25">
      <c r="A62" s="24"/>
      <c r="B62" s="24"/>
      <c r="C62" s="3" t="s">
        <v>72</v>
      </c>
      <c r="D62" s="24"/>
      <c r="E62" s="2">
        <v>33</v>
      </c>
      <c r="F62" s="27"/>
      <c r="G62" s="2">
        <v>15</v>
      </c>
      <c r="H62" s="27"/>
      <c r="I62" s="2">
        <f t="shared" si="0"/>
        <v>18</v>
      </c>
      <c r="J62" s="10">
        <f t="shared" si="1"/>
        <v>0.45454545454545453</v>
      </c>
      <c r="K62" s="30"/>
    </row>
    <row r="63" spans="1:11" x14ac:dyDescent="0.25">
      <c r="A63" s="25"/>
      <c r="B63" s="25"/>
      <c r="C63" s="3" t="s">
        <v>73</v>
      </c>
      <c r="D63" s="25"/>
      <c r="E63" s="2">
        <v>34</v>
      </c>
      <c r="F63" s="28"/>
      <c r="G63" s="2">
        <v>8</v>
      </c>
      <c r="H63" s="28"/>
      <c r="I63" s="2">
        <f t="shared" si="0"/>
        <v>26</v>
      </c>
      <c r="J63" s="10">
        <f t="shared" si="1"/>
        <v>0.23529411764705882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>
        <v>279</v>
      </c>
      <c r="F64" s="5">
        <f>E64</f>
        <v>279</v>
      </c>
      <c r="G64" s="2">
        <v>235</v>
      </c>
      <c r="H64" s="5">
        <f>SUM(G64:G64)</f>
        <v>235</v>
      </c>
      <c r="I64" s="2">
        <f t="shared" si="0"/>
        <v>44</v>
      </c>
      <c r="J64" s="10">
        <f t="shared" si="1"/>
        <v>0.8422939068100358</v>
      </c>
      <c r="K64" s="10">
        <f>H64/F64</f>
        <v>0.8422939068100358</v>
      </c>
    </row>
    <row r="65" spans="1:11" x14ac:dyDescent="0.25">
      <c r="A65" s="3" t="s">
        <v>11</v>
      </c>
      <c r="B65" s="41"/>
      <c r="C65" s="42"/>
      <c r="D65" s="3" t="s">
        <v>103</v>
      </c>
      <c r="E65" s="2">
        <v>124</v>
      </c>
      <c r="F65" s="5">
        <f>E65</f>
        <v>124</v>
      </c>
      <c r="G65" s="2">
        <v>104</v>
      </c>
      <c r="H65" s="5">
        <f>SUM(G65:G65)</f>
        <v>104</v>
      </c>
      <c r="I65" s="2">
        <f t="shared" si="0"/>
        <v>20</v>
      </c>
      <c r="J65" s="10">
        <f t="shared" si="1"/>
        <v>0.83870967741935487</v>
      </c>
      <c r="K65" s="10">
        <f>H65/F65</f>
        <v>0.83870967741935487</v>
      </c>
    </row>
    <row r="66" spans="1:11" ht="15.6" customHeight="1" x14ac:dyDescent="0.25">
      <c r="A66" s="23" t="s">
        <v>7</v>
      </c>
      <c r="B66" s="41"/>
      <c r="C66" s="42"/>
      <c r="D66" s="3" t="s">
        <v>95</v>
      </c>
      <c r="E66" s="45">
        <v>212</v>
      </c>
      <c r="F66" s="26">
        <f>E66</f>
        <v>212</v>
      </c>
      <c r="G66" s="2">
        <v>103</v>
      </c>
      <c r="H66" s="26">
        <f>SUM(G66:G67)</f>
        <v>206</v>
      </c>
      <c r="I66" s="45">
        <f>F66-H66</f>
        <v>6</v>
      </c>
      <c r="J66" s="29">
        <f>H66/F66</f>
        <v>0.97169811320754718</v>
      </c>
      <c r="K66" s="29">
        <f>H66/F66</f>
        <v>0.97169811320754718</v>
      </c>
    </row>
    <row r="67" spans="1:11" x14ac:dyDescent="0.25">
      <c r="A67" s="25"/>
      <c r="B67" s="41"/>
      <c r="C67" s="42"/>
      <c r="D67" s="3" t="s">
        <v>96</v>
      </c>
      <c r="E67" s="46"/>
      <c r="F67" s="28"/>
      <c r="G67" s="2">
        <v>103</v>
      </c>
      <c r="H67" s="28"/>
      <c r="I67" s="46"/>
      <c r="J67" s="31"/>
      <c r="K67" s="31"/>
    </row>
    <row r="68" spans="1:11" x14ac:dyDescent="0.25">
      <c r="A68" s="3" t="s">
        <v>21</v>
      </c>
      <c r="B68" s="41"/>
      <c r="C68" s="42"/>
      <c r="D68" s="3" t="s">
        <v>95</v>
      </c>
      <c r="E68" s="2">
        <v>243</v>
      </c>
      <c r="F68" s="5">
        <f>E68</f>
        <v>243</v>
      </c>
      <c r="G68" s="2">
        <v>113</v>
      </c>
      <c r="H68" s="5">
        <f>SUM(G68:G68)</f>
        <v>113</v>
      </c>
      <c r="I68" s="2">
        <f>E68-G68</f>
        <v>130</v>
      </c>
      <c r="J68" s="10">
        <f t="shared" si="1"/>
        <v>0.46502057613168724</v>
      </c>
      <c r="K68" s="10">
        <f>H68/F68</f>
        <v>0.46502057613168724</v>
      </c>
    </row>
    <row r="69" spans="1:11" x14ac:dyDescent="0.25">
      <c r="A69" s="3" t="s">
        <v>22</v>
      </c>
      <c r="B69" s="41"/>
      <c r="C69" s="42"/>
      <c r="D69" s="3" t="s">
        <v>95</v>
      </c>
      <c r="E69" s="2">
        <v>104</v>
      </c>
      <c r="F69" s="5">
        <f t="shared" ref="F69:F78" si="2">E69</f>
        <v>104</v>
      </c>
      <c r="G69" s="2">
        <v>103</v>
      </c>
      <c r="H69" s="5">
        <f t="shared" ref="H69:H78" si="3">SUM(G69:G69)</f>
        <v>103</v>
      </c>
      <c r="I69" s="2">
        <f t="shared" ref="I69:I74" si="4">E69-G69</f>
        <v>1</v>
      </c>
      <c r="J69" s="10">
        <f>G69/E69</f>
        <v>0.99038461538461542</v>
      </c>
      <c r="K69" s="10">
        <f>H69/F69</f>
        <v>0.99038461538461542</v>
      </c>
    </row>
    <row r="70" spans="1:11" x14ac:dyDescent="0.25">
      <c r="A70" s="23" t="s">
        <v>14</v>
      </c>
      <c r="B70" s="41"/>
      <c r="C70" s="42"/>
      <c r="D70" s="3" t="s">
        <v>97</v>
      </c>
      <c r="E70" s="45">
        <v>348</v>
      </c>
      <c r="F70" s="26">
        <f>E70</f>
        <v>348</v>
      </c>
      <c r="G70" s="2">
        <v>159</v>
      </c>
      <c r="H70" s="26">
        <f>G70+G71</f>
        <v>274</v>
      </c>
      <c r="I70" s="45">
        <f>F70-H70</f>
        <v>74</v>
      </c>
      <c r="J70" s="29">
        <f>H70/F70</f>
        <v>0.78735632183908044</v>
      </c>
      <c r="K70" s="29">
        <f>H70/F70</f>
        <v>0.78735632183908044</v>
      </c>
    </row>
    <row r="71" spans="1:11" x14ac:dyDescent="0.25">
      <c r="A71" s="25"/>
      <c r="B71" s="41"/>
      <c r="C71" s="42"/>
      <c r="D71" s="3" t="s">
        <v>98</v>
      </c>
      <c r="E71" s="46"/>
      <c r="F71" s="28"/>
      <c r="G71" s="2">
        <v>115</v>
      </c>
      <c r="H71" s="28"/>
      <c r="I71" s="46"/>
      <c r="J71" s="31"/>
      <c r="K71" s="31"/>
    </row>
    <row r="72" spans="1:11" x14ac:dyDescent="0.25">
      <c r="A72" s="3" t="s">
        <v>15</v>
      </c>
      <c r="B72" s="41"/>
      <c r="C72" s="42"/>
      <c r="D72" s="3" t="s">
        <v>97</v>
      </c>
      <c r="E72" s="2">
        <v>96</v>
      </c>
      <c r="F72" s="5">
        <f t="shared" si="2"/>
        <v>96</v>
      </c>
      <c r="G72" s="2">
        <v>95</v>
      </c>
      <c r="H72" s="5">
        <f t="shared" si="3"/>
        <v>95</v>
      </c>
      <c r="I72" s="2">
        <f>E72-G72</f>
        <v>1</v>
      </c>
      <c r="J72" s="10">
        <f>G72/E72</f>
        <v>0.98958333333333337</v>
      </c>
      <c r="K72" s="10">
        <f t="shared" ref="K72:K74" si="5">H72/F72</f>
        <v>0.98958333333333337</v>
      </c>
    </row>
    <row r="73" spans="1:11" x14ac:dyDescent="0.25">
      <c r="A73" s="3" t="s">
        <v>16</v>
      </c>
      <c r="B73" s="41"/>
      <c r="C73" s="42"/>
      <c r="D73" s="3" t="s">
        <v>97</v>
      </c>
      <c r="E73" s="2">
        <v>175</v>
      </c>
      <c r="F73" s="5">
        <f t="shared" si="2"/>
        <v>175</v>
      </c>
      <c r="G73" s="2">
        <v>25</v>
      </c>
      <c r="H73" s="5">
        <f t="shared" si="3"/>
        <v>25</v>
      </c>
      <c r="I73" s="2">
        <f t="shared" si="4"/>
        <v>150</v>
      </c>
      <c r="J73" s="10">
        <f t="shared" ref="J73:J74" si="6">G73/E73</f>
        <v>0.14285714285714285</v>
      </c>
      <c r="K73" s="10">
        <f t="shared" si="5"/>
        <v>0.14285714285714285</v>
      </c>
    </row>
    <row r="74" spans="1:11" x14ac:dyDescent="0.25">
      <c r="A74" s="3" t="s">
        <v>17</v>
      </c>
      <c r="B74" s="43"/>
      <c r="C74" s="44"/>
      <c r="D74" s="3" t="s">
        <v>97</v>
      </c>
      <c r="E74" s="2">
        <v>93</v>
      </c>
      <c r="F74" s="5">
        <f t="shared" si="2"/>
        <v>93</v>
      </c>
      <c r="G74" s="2">
        <v>92</v>
      </c>
      <c r="H74" s="5">
        <f t="shared" si="3"/>
        <v>92</v>
      </c>
      <c r="I74" s="2">
        <f t="shared" si="4"/>
        <v>1</v>
      </c>
      <c r="J74" s="10">
        <f t="shared" si="6"/>
        <v>0.989247311827957</v>
      </c>
      <c r="K74" s="10">
        <f t="shared" si="5"/>
        <v>0.989247311827957</v>
      </c>
    </row>
    <row r="75" spans="1:11" x14ac:dyDescent="0.25">
      <c r="A75" s="16" t="s">
        <v>19</v>
      </c>
      <c r="B75" s="39"/>
      <c r="C75" s="40"/>
      <c r="D75" s="3" t="s">
        <v>100</v>
      </c>
      <c r="E75" s="15">
        <v>252</v>
      </c>
      <c r="F75" s="17">
        <f>E75</f>
        <v>252</v>
      </c>
      <c r="G75" s="2">
        <v>0</v>
      </c>
      <c r="H75" s="5">
        <f t="shared" si="3"/>
        <v>0</v>
      </c>
      <c r="I75" s="15">
        <f>F75-H75</f>
        <v>252</v>
      </c>
      <c r="J75" s="18">
        <f>H75/F75</f>
        <v>0</v>
      </c>
      <c r="K75" s="18">
        <f>H75/F75</f>
        <v>0</v>
      </c>
    </row>
    <row r="76" spans="1:11" x14ac:dyDescent="0.25">
      <c r="A76" s="3" t="s">
        <v>20</v>
      </c>
      <c r="B76" s="41"/>
      <c r="C76" s="42"/>
      <c r="D76" s="3" t="s">
        <v>100</v>
      </c>
      <c r="E76" s="2">
        <v>245</v>
      </c>
      <c r="F76" s="5">
        <f t="shared" si="2"/>
        <v>245</v>
      </c>
      <c r="G76" s="2">
        <v>93</v>
      </c>
      <c r="H76" s="5">
        <f t="shared" si="3"/>
        <v>93</v>
      </c>
      <c r="I76" s="2">
        <f t="shared" ref="I76:I78" si="7">E76-G76</f>
        <v>152</v>
      </c>
      <c r="J76" s="10">
        <f t="shared" ref="J76:K78" si="8">G76/E76</f>
        <v>0.37959183673469388</v>
      </c>
      <c r="K76" s="10">
        <f t="shared" si="8"/>
        <v>0.37959183673469388</v>
      </c>
    </row>
    <row r="77" spans="1:11" x14ac:dyDescent="0.25">
      <c r="A77" s="3" t="s">
        <v>23</v>
      </c>
      <c r="B77" s="41"/>
      <c r="C77" s="42"/>
      <c r="D77" s="3" t="s">
        <v>106</v>
      </c>
      <c r="E77" s="2">
        <v>46</v>
      </c>
      <c r="F77" s="5">
        <f t="shared" si="2"/>
        <v>46</v>
      </c>
      <c r="G77" s="2">
        <v>46</v>
      </c>
      <c r="H77" s="5">
        <f t="shared" si="3"/>
        <v>46</v>
      </c>
      <c r="I77" s="2">
        <f t="shared" si="7"/>
        <v>0</v>
      </c>
      <c r="J77" s="10">
        <f t="shared" si="8"/>
        <v>1</v>
      </c>
      <c r="K77" s="10">
        <f t="shared" si="8"/>
        <v>1</v>
      </c>
    </row>
    <row r="78" spans="1:11" x14ac:dyDescent="0.25">
      <c r="A78" s="3" t="s">
        <v>24</v>
      </c>
      <c r="B78" s="43"/>
      <c r="C78" s="44"/>
      <c r="D78" s="3" t="s">
        <v>107</v>
      </c>
      <c r="E78" s="2">
        <v>54</v>
      </c>
      <c r="F78" s="5">
        <f t="shared" si="2"/>
        <v>54</v>
      </c>
      <c r="G78" s="2">
        <v>0</v>
      </c>
      <c r="H78" s="5">
        <f t="shared" si="3"/>
        <v>0</v>
      </c>
      <c r="I78" s="2">
        <f t="shared" si="7"/>
        <v>54</v>
      </c>
      <c r="J78" s="10">
        <f t="shared" si="8"/>
        <v>0</v>
      </c>
      <c r="K78" s="10">
        <f t="shared" si="8"/>
        <v>0</v>
      </c>
    </row>
  </sheetData>
  <mergeCells count="85">
    <mergeCell ref="A1:K1"/>
    <mergeCell ref="A2:K2"/>
    <mergeCell ref="A5:A42"/>
    <mergeCell ref="B5:B7"/>
    <mergeCell ref="D5:D7"/>
    <mergeCell ref="F5:F7"/>
    <mergeCell ref="H5:H7"/>
    <mergeCell ref="K5:K7"/>
    <mergeCell ref="B8:B10"/>
    <mergeCell ref="D8:D10"/>
    <mergeCell ref="F8:F10"/>
    <mergeCell ref="H8:H10"/>
    <mergeCell ref="K8:K10"/>
    <mergeCell ref="B11:B15"/>
    <mergeCell ref="D11:D15"/>
    <mergeCell ref="F11:F15"/>
    <mergeCell ref="H11:H15"/>
    <mergeCell ref="K11:K15"/>
    <mergeCell ref="B21:B24"/>
    <mergeCell ref="D21:D24"/>
    <mergeCell ref="F21:F24"/>
    <mergeCell ref="H21:H24"/>
    <mergeCell ref="K21:K24"/>
    <mergeCell ref="B16:B20"/>
    <mergeCell ref="D16:D20"/>
    <mergeCell ref="F16:F20"/>
    <mergeCell ref="H16:H20"/>
    <mergeCell ref="K16:K20"/>
    <mergeCell ref="B29:B33"/>
    <mergeCell ref="D29:D33"/>
    <mergeCell ref="F29:F33"/>
    <mergeCell ref="H29:H33"/>
    <mergeCell ref="K29:K33"/>
    <mergeCell ref="B25:B28"/>
    <mergeCell ref="D25:D28"/>
    <mergeCell ref="F25:F28"/>
    <mergeCell ref="H25:H28"/>
    <mergeCell ref="K25:K28"/>
    <mergeCell ref="K34:K38"/>
    <mergeCell ref="B39:B42"/>
    <mergeCell ref="D39:D42"/>
    <mergeCell ref="F39:F42"/>
    <mergeCell ref="H39:H42"/>
    <mergeCell ref="K39:K42"/>
    <mergeCell ref="B48:B55"/>
    <mergeCell ref="D48:D55"/>
    <mergeCell ref="F48:F55"/>
    <mergeCell ref="H48:H55"/>
    <mergeCell ref="B34:B38"/>
    <mergeCell ref="D34:D38"/>
    <mergeCell ref="F34:F38"/>
    <mergeCell ref="H34:H38"/>
    <mergeCell ref="K48:K55"/>
    <mergeCell ref="A56:A63"/>
    <mergeCell ref="B56:B63"/>
    <mergeCell ref="D56:D59"/>
    <mergeCell ref="F56:F59"/>
    <mergeCell ref="H56:H59"/>
    <mergeCell ref="K56:K59"/>
    <mergeCell ref="D60:D63"/>
    <mergeCell ref="F60:F63"/>
    <mergeCell ref="H60:H63"/>
    <mergeCell ref="A43:A55"/>
    <mergeCell ref="B43:B47"/>
    <mergeCell ref="D43:D47"/>
    <mergeCell ref="F43:F47"/>
    <mergeCell ref="H43:H47"/>
    <mergeCell ref="K43:K47"/>
    <mergeCell ref="J70:J71"/>
    <mergeCell ref="K70:K71"/>
    <mergeCell ref="K60:K63"/>
    <mergeCell ref="B64:C74"/>
    <mergeCell ref="A66:A67"/>
    <mergeCell ref="E66:E67"/>
    <mergeCell ref="F66:F67"/>
    <mergeCell ref="H66:H67"/>
    <mergeCell ref="I66:I67"/>
    <mergeCell ref="J66:J67"/>
    <mergeCell ref="K66:K67"/>
    <mergeCell ref="A70:A71"/>
    <mergeCell ref="B75:C78"/>
    <mergeCell ref="E70:E71"/>
    <mergeCell ref="F70:F71"/>
    <mergeCell ref="H70:H71"/>
    <mergeCell ref="I70:I71"/>
  </mergeCells>
  <phoneticPr fontId="1" type="noConversion"/>
  <conditionalFormatting sqref="J5:K78">
    <cfRule type="cellIs" dxfId="2" priority="1" operator="lessThan">
      <formula>0.9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1F70B-3D52-40F5-9B7E-559A6A79EFEF}">
  <dimension ref="A1:K78"/>
  <sheetViews>
    <sheetView topLeftCell="A4" workbookViewId="0">
      <selection activeCell="Q37" sqref="Q37"/>
    </sheetView>
  </sheetViews>
  <sheetFormatPr defaultRowHeight="16.5" x14ac:dyDescent="0.25"/>
  <cols>
    <col min="5" max="5" width="9.125" bestFit="1" customWidth="1"/>
    <col min="10" max="10" width="9.75" bestFit="1" customWidth="1"/>
    <col min="11" max="11" width="10.25" bestFit="1" customWidth="1"/>
  </cols>
  <sheetData>
    <row r="1" spans="1:11" ht="26.25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6.25" x14ac:dyDescent="0.25">
      <c r="A2" s="32" t="s">
        <v>139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x14ac:dyDescent="0.25">
      <c r="A4" s="7"/>
      <c r="B4" s="7"/>
      <c r="C4" s="7"/>
      <c r="D4" s="7"/>
      <c r="E4" s="8"/>
      <c r="F4" s="8">
        <f>F5+F8+F11+F16+F21+F25+F29+F34+F39+F43+F48+F56+F60+F64+F65+F66+F68+F69+F70+F72++F73+F74+F75+F76+F77</f>
        <v>5404</v>
      </c>
      <c r="G4" s="8"/>
      <c r="H4" s="8">
        <f>SUM(H5:H77)</f>
        <v>3680</v>
      </c>
      <c r="I4" s="8">
        <f>SUM(I5:I77)</f>
        <v>1724</v>
      </c>
      <c r="J4" s="8"/>
      <c r="K4" s="13">
        <f>H4/F4</f>
        <v>0.68097705403404885</v>
      </c>
    </row>
    <row r="5" spans="1:11" x14ac:dyDescent="0.25">
      <c r="A5" s="23" t="s">
        <v>2</v>
      </c>
      <c r="B5" s="23" t="s">
        <v>3</v>
      </c>
      <c r="C5" s="3" t="s">
        <v>30</v>
      </c>
      <c r="D5" s="33" t="s">
        <v>96</v>
      </c>
      <c r="E5" s="9">
        <v>65</v>
      </c>
      <c r="F5" s="26">
        <f>SUM(E5:E7)</f>
        <v>177</v>
      </c>
      <c r="G5" s="9">
        <v>63</v>
      </c>
      <c r="H5" s="26">
        <f>SUM(G5:G7)</f>
        <v>170</v>
      </c>
      <c r="I5" s="2">
        <f>E5-G5</f>
        <v>2</v>
      </c>
      <c r="J5" s="10">
        <f>G5/E5</f>
        <v>0.96923076923076923</v>
      </c>
      <c r="K5" s="29">
        <f>H5/F5</f>
        <v>0.96045197740112997</v>
      </c>
    </row>
    <row r="6" spans="1:11" x14ac:dyDescent="0.25">
      <c r="A6" s="24"/>
      <c r="B6" s="24"/>
      <c r="C6" s="3" t="s">
        <v>29</v>
      </c>
      <c r="D6" s="34"/>
      <c r="E6" s="9">
        <v>56</v>
      </c>
      <c r="F6" s="27"/>
      <c r="G6" s="9">
        <v>54</v>
      </c>
      <c r="H6" s="27"/>
      <c r="I6" s="2">
        <f t="shared" ref="I6:I65" si="0">E6-G6</f>
        <v>2</v>
      </c>
      <c r="J6" s="10">
        <f t="shared" ref="J6:J68" si="1">G6/E6</f>
        <v>0.9642857142857143</v>
      </c>
      <c r="K6" s="30"/>
    </row>
    <row r="7" spans="1:11" x14ac:dyDescent="0.25">
      <c r="A7" s="24"/>
      <c r="B7" s="25"/>
      <c r="C7" s="3" t="s">
        <v>78</v>
      </c>
      <c r="D7" s="35"/>
      <c r="E7" s="2">
        <v>56</v>
      </c>
      <c r="F7" s="28"/>
      <c r="G7" s="2">
        <v>53</v>
      </c>
      <c r="H7" s="28"/>
      <c r="I7" s="2">
        <f>E7-G7</f>
        <v>3</v>
      </c>
      <c r="J7" s="10">
        <f t="shared" si="1"/>
        <v>0.9464285714285714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>
        <v>89</v>
      </c>
      <c r="F8" s="26">
        <f>SUM(E8:E10)</f>
        <v>281</v>
      </c>
      <c r="G8" s="9">
        <v>81</v>
      </c>
      <c r="H8" s="26">
        <f>SUM(G8:G10)</f>
        <v>200</v>
      </c>
      <c r="I8" s="2">
        <f t="shared" si="0"/>
        <v>8</v>
      </c>
      <c r="J8" s="10">
        <f t="shared" si="1"/>
        <v>0.9101123595505618</v>
      </c>
      <c r="K8" s="36">
        <f>H8/F8</f>
        <v>0.71174377224199292</v>
      </c>
    </row>
    <row r="9" spans="1:11" x14ac:dyDescent="0.25">
      <c r="A9" s="24"/>
      <c r="B9" s="34"/>
      <c r="C9" s="11" t="s">
        <v>74</v>
      </c>
      <c r="D9" s="34"/>
      <c r="E9" s="9">
        <v>116</v>
      </c>
      <c r="F9" s="27"/>
      <c r="G9" s="9">
        <v>60</v>
      </c>
      <c r="H9" s="27"/>
      <c r="I9" s="2">
        <f t="shared" si="0"/>
        <v>56</v>
      </c>
      <c r="J9" s="10">
        <f t="shared" si="1"/>
        <v>0.51724137931034486</v>
      </c>
      <c r="K9" s="37"/>
    </row>
    <row r="10" spans="1:11" x14ac:dyDescent="0.25">
      <c r="A10" s="24"/>
      <c r="B10" s="35"/>
      <c r="C10" s="11" t="s">
        <v>32</v>
      </c>
      <c r="D10" s="35"/>
      <c r="E10" s="9">
        <v>76</v>
      </c>
      <c r="F10" s="28"/>
      <c r="G10" s="9">
        <v>59</v>
      </c>
      <c r="H10" s="28"/>
      <c r="I10" s="2">
        <f t="shared" si="0"/>
        <v>17</v>
      </c>
      <c r="J10" s="10">
        <f t="shared" si="1"/>
        <v>0.77631578947368418</v>
      </c>
      <c r="K10" s="38"/>
    </row>
    <row r="11" spans="1:11" x14ac:dyDescent="0.25">
      <c r="A11" s="24"/>
      <c r="B11" s="23" t="s">
        <v>8</v>
      </c>
      <c r="C11" s="3" t="s">
        <v>79</v>
      </c>
      <c r="D11" s="23" t="s">
        <v>102</v>
      </c>
      <c r="E11" s="2">
        <v>53</v>
      </c>
      <c r="F11" s="26">
        <f>SUM(E11:E15)</f>
        <v>291</v>
      </c>
      <c r="G11" s="2">
        <v>46</v>
      </c>
      <c r="H11" s="26">
        <f>SUM(G11:G15)</f>
        <v>231</v>
      </c>
      <c r="I11" s="2">
        <f t="shared" si="0"/>
        <v>7</v>
      </c>
      <c r="J11" s="10">
        <f t="shared" si="1"/>
        <v>0.86792452830188682</v>
      </c>
      <c r="K11" s="29">
        <f>H11/F11</f>
        <v>0.79381443298969068</v>
      </c>
    </row>
    <row r="12" spans="1:11" x14ac:dyDescent="0.25">
      <c r="A12" s="24"/>
      <c r="B12" s="24"/>
      <c r="C12" s="3" t="s">
        <v>80</v>
      </c>
      <c r="D12" s="24"/>
      <c r="E12" s="2">
        <v>49</v>
      </c>
      <c r="F12" s="27"/>
      <c r="G12" s="2">
        <v>39</v>
      </c>
      <c r="H12" s="27"/>
      <c r="I12" s="2">
        <f t="shared" si="0"/>
        <v>10</v>
      </c>
      <c r="J12" s="10">
        <f t="shared" si="1"/>
        <v>0.79591836734693877</v>
      </c>
      <c r="K12" s="30"/>
    </row>
    <row r="13" spans="1:11" x14ac:dyDescent="0.25">
      <c r="A13" s="24"/>
      <c r="B13" s="24"/>
      <c r="C13" s="3" t="s">
        <v>81</v>
      </c>
      <c r="D13" s="24"/>
      <c r="E13" s="2">
        <v>87</v>
      </c>
      <c r="F13" s="27"/>
      <c r="G13" s="2">
        <v>67</v>
      </c>
      <c r="H13" s="27"/>
      <c r="I13" s="2">
        <f t="shared" si="0"/>
        <v>20</v>
      </c>
      <c r="J13" s="10">
        <f t="shared" si="1"/>
        <v>0.77011494252873558</v>
      </c>
      <c r="K13" s="30"/>
    </row>
    <row r="14" spans="1:11" x14ac:dyDescent="0.25">
      <c r="A14" s="24"/>
      <c r="B14" s="24"/>
      <c r="C14" s="3" t="s">
        <v>82</v>
      </c>
      <c r="D14" s="24"/>
      <c r="E14" s="2">
        <v>44</v>
      </c>
      <c r="F14" s="27"/>
      <c r="G14" s="2">
        <v>35</v>
      </c>
      <c r="H14" s="27"/>
      <c r="I14" s="2">
        <f t="shared" si="0"/>
        <v>9</v>
      </c>
      <c r="J14" s="10">
        <f t="shared" si="1"/>
        <v>0.79545454545454541</v>
      </c>
      <c r="K14" s="30"/>
    </row>
    <row r="15" spans="1:11" x14ac:dyDescent="0.25">
      <c r="A15" s="24"/>
      <c r="B15" s="25"/>
      <c r="C15" s="3" t="s">
        <v>83</v>
      </c>
      <c r="D15" s="25"/>
      <c r="E15" s="2">
        <v>58</v>
      </c>
      <c r="F15" s="28"/>
      <c r="G15" s="2">
        <v>44</v>
      </c>
      <c r="H15" s="28"/>
      <c r="I15" s="2">
        <f t="shared" si="0"/>
        <v>14</v>
      </c>
      <c r="J15" s="10">
        <f t="shared" si="1"/>
        <v>0.75862068965517238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>
        <v>51</v>
      </c>
      <c r="F16" s="26">
        <f>SUM(E16:E20)</f>
        <v>269</v>
      </c>
      <c r="G16" s="2">
        <v>35</v>
      </c>
      <c r="H16" s="26">
        <f>SUM(G16:G20)</f>
        <v>200</v>
      </c>
      <c r="I16" s="2">
        <f t="shared" si="0"/>
        <v>16</v>
      </c>
      <c r="J16" s="10">
        <f t="shared" si="1"/>
        <v>0.68627450980392157</v>
      </c>
      <c r="K16" s="29">
        <f>H16/F16</f>
        <v>0.74349442379182151</v>
      </c>
    </row>
    <row r="17" spans="1:11" x14ac:dyDescent="0.25">
      <c r="A17" s="24"/>
      <c r="B17" s="24"/>
      <c r="C17" s="3" t="s">
        <v>34</v>
      </c>
      <c r="D17" s="24"/>
      <c r="E17" s="2">
        <v>81</v>
      </c>
      <c r="F17" s="27"/>
      <c r="G17" s="2">
        <v>57</v>
      </c>
      <c r="H17" s="27"/>
      <c r="I17" s="2">
        <f t="shared" si="0"/>
        <v>24</v>
      </c>
      <c r="J17" s="10">
        <f t="shared" si="1"/>
        <v>0.70370370370370372</v>
      </c>
      <c r="K17" s="30"/>
    </row>
    <row r="18" spans="1:11" x14ac:dyDescent="0.25">
      <c r="A18" s="24"/>
      <c r="B18" s="24"/>
      <c r="C18" s="3" t="s">
        <v>35</v>
      </c>
      <c r="D18" s="24"/>
      <c r="E18" s="2">
        <v>34</v>
      </c>
      <c r="F18" s="27"/>
      <c r="G18" s="2">
        <v>21</v>
      </c>
      <c r="H18" s="27"/>
      <c r="I18" s="2">
        <f t="shared" si="0"/>
        <v>13</v>
      </c>
      <c r="J18" s="10">
        <f t="shared" si="1"/>
        <v>0.61764705882352944</v>
      </c>
      <c r="K18" s="30"/>
    </row>
    <row r="19" spans="1:11" x14ac:dyDescent="0.25">
      <c r="A19" s="24"/>
      <c r="B19" s="24"/>
      <c r="C19" s="3" t="s">
        <v>36</v>
      </c>
      <c r="D19" s="24"/>
      <c r="E19" s="2">
        <v>61</v>
      </c>
      <c r="F19" s="27"/>
      <c r="G19" s="2">
        <v>49</v>
      </c>
      <c r="H19" s="27"/>
      <c r="I19" s="2">
        <f t="shared" si="0"/>
        <v>12</v>
      </c>
      <c r="J19" s="10">
        <f t="shared" si="1"/>
        <v>0.80327868852459017</v>
      </c>
      <c r="K19" s="30"/>
    </row>
    <row r="20" spans="1:11" x14ac:dyDescent="0.25">
      <c r="A20" s="24"/>
      <c r="B20" s="25"/>
      <c r="C20" s="3" t="s">
        <v>37</v>
      </c>
      <c r="D20" s="25"/>
      <c r="E20" s="2">
        <v>42</v>
      </c>
      <c r="F20" s="28"/>
      <c r="G20" s="2">
        <v>38</v>
      </c>
      <c r="H20" s="28"/>
      <c r="I20" s="2">
        <f t="shared" si="0"/>
        <v>4</v>
      </c>
      <c r="J20" s="10">
        <f t="shared" si="1"/>
        <v>0.90476190476190477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>
        <v>45</v>
      </c>
      <c r="F21" s="26">
        <f>SUM(E21:E24)</f>
        <v>271</v>
      </c>
      <c r="G21" s="2">
        <v>39</v>
      </c>
      <c r="H21" s="26">
        <f>SUM(G21:G24)</f>
        <v>220</v>
      </c>
      <c r="I21" s="2">
        <f t="shared" si="0"/>
        <v>6</v>
      </c>
      <c r="J21" s="10">
        <f t="shared" si="1"/>
        <v>0.8666666666666667</v>
      </c>
      <c r="K21" s="29">
        <f>H21/F21</f>
        <v>0.81180811808118081</v>
      </c>
    </row>
    <row r="22" spans="1:11" x14ac:dyDescent="0.25">
      <c r="A22" s="24"/>
      <c r="B22" s="24"/>
      <c r="C22" s="3" t="s">
        <v>44</v>
      </c>
      <c r="D22" s="24"/>
      <c r="E22" s="2">
        <v>88</v>
      </c>
      <c r="F22" s="27"/>
      <c r="G22" s="2">
        <v>73</v>
      </c>
      <c r="H22" s="27"/>
      <c r="I22" s="2">
        <f t="shared" si="0"/>
        <v>15</v>
      </c>
      <c r="J22" s="10">
        <f t="shared" si="1"/>
        <v>0.82954545454545459</v>
      </c>
      <c r="K22" s="30"/>
    </row>
    <row r="23" spans="1:11" x14ac:dyDescent="0.25">
      <c r="A23" s="24"/>
      <c r="B23" s="24"/>
      <c r="C23" s="3" t="s">
        <v>75</v>
      </c>
      <c r="D23" s="24"/>
      <c r="E23" s="2">
        <v>73</v>
      </c>
      <c r="F23" s="27"/>
      <c r="G23" s="2">
        <v>55</v>
      </c>
      <c r="H23" s="27"/>
      <c r="I23" s="2">
        <f t="shared" si="0"/>
        <v>18</v>
      </c>
      <c r="J23" s="10">
        <f t="shared" si="1"/>
        <v>0.75342465753424659</v>
      </c>
      <c r="K23" s="30"/>
    </row>
    <row r="24" spans="1:11" x14ac:dyDescent="0.25">
      <c r="A24" s="24"/>
      <c r="B24" s="25"/>
      <c r="C24" s="3" t="s">
        <v>53</v>
      </c>
      <c r="D24" s="25"/>
      <c r="E24" s="2">
        <v>65</v>
      </c>
      <c r="F24" s="28"/>
      <c r="G24" s="2">
        <v>53</v>
      </c>
      <c r="H24" s="28"/>
      <c r="I24" s="2">
        <f t="shared" si="0"/>
        <v>12</v>
      </c>
      <c r="J24" s="10">
        <f t="shared" si="1"/>
        <v>0.81538461538461537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>
        <v>38</v>
      </c>
      <c r="F25" s="26">
        <f>SUM(E25:E28)</f>
        <v>249</v>
      </c>
      <c r="G25" s="2">
        <v>38</v>
      </c>
      <c r="H25" s="26">
        <f>SUM(G25:G28)</f>
        <v>238</v>
      </c>
      <c r="I25" s="2">
        <f t="shared" si="0"/>
        <v>0</v>
      </c>
      <c r="J25" s="10">
        <f t="shared" si="1"/>
        <v>1</v>
      </c>
      <c r="K25" s="29">
        <f>H25/F25</f>
        <v>0.95582329317269077</v>
      </c>
    </row>
    <row r="26" spans="1:11" x14ac:dyDescent="0.25">
      <c r="A26" s="24"/>
      <c r="B26" s="24"/>
      <c r="C26" s="3" t="s">
        <v>56</v>
      </c>
      <c r="D26" s="24"/>
      <c r="E26" s="2">
        <v>36</v>
      </c>
      <c r="F26" s="27"/>
      <c r="G26" s="2">
        <v>35</v>
      </c>
      <c r="H26" s="27"/>
      <c r="I26" s="2">
        <f t="shared" si="0"/>
        <v>1</v>
      </c>
      <c r="J26" s="10">
        <f t="shared" si="1"/>
        <v>0.97222222222222221</v>
      </c>
      <c r="K26" s="30"/>
    </row>
    <row r="27" spans="1:11" x14ac:dyDescent="0.25">
      <c r="A27" s="24"/>
      <c r="B27" s="24"/>
      <c r="C27" s="3" t="s">
        <v>57</v>
      </c>
      <c r="D27" s="24"/>
      <c r="E27" s="2">
        <v>101</v>
      </c>
      <c r="F27" s="27"/>
      <c r="G27" s="2">
        <v>99</v>
      </c>
      <c r="H27" s="27"/>
      <c r="I27" s="2">
        <f t="shared" si="0"/>
        <v>2</v>
      </c>
      <c r="J27" s="10">
        <f t="shared" si="1"/>
        <v>0.98019801980198018</v>
      </c>
      <c r="K27" s="30"/>
    </row>
    <row r="28" spans="1:11" x14ac:dyDescent="0.25">
      <c r="A28" s="24"/>
      <c r="B28" s="25"/>
      <c r="C28" s="3" t="s">
        <v>84</v>
      </c>
      <c r="D28" s="25"/>
      <c r="E28" s="2">
        <v>74</v>
      </c>
      <c r="F28" s="28"/>
      <c r="G28" s="2">
        <v>66</v>
      </c>
      <c r="H28" s="28"/>
      <c r="I28" s="2">
        <f t="shared" si="0"/>
        <v>8</v>
      </c>
      <c r="J28" s="10">
        <f t="shared" si="1"/>
        <v>0.89189189189189189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>
        <v>84</v>
      </c>
      <c r="F29" s="26">
        <f>SUM(E29:E33)</f>
        <v>272</v>
      </c>
      <c r="G29" s="2">
        <v>84</v>
      </c>
      <c r="H29" s="26">
        <f>SUM(G29:G33)</f>
        <v>249</v>
      </c>
      <c r="I29" s="2">
        <f t="shared" si="0"/>
        <v>0</v>
      </c>
      <c r="J29" s="10">
        <f t="shared" si="1"/>
        <v>1</v>
      </c>
      <c r="K29" s="29">
        <f>H29/F29</f>
        <v>0.9154411764705882</v>
      </c>
    </row>
    <row r="30" spans="1:11" x14ac:dyDescent="0.25">
      <c r="A30" s="24"/>
      <c r="B30" s="24"/>
      <c r="C30" s="3" t="s">
        <v>26</v>
      </c>
      <c r="D30" s="24"/>
      <c r="E30" s="2">
        <v>71</v>
      </c>
      <c r="F30" s="27"/>
      <c r="G30" s="2">
        <v>69</v>
      </c>
      <c r="H30" s="27"/>
      <c r="I30" s="2">
        <f t="shared" si="0"/>
        <v>2</v>
      </c>
      <c r="J30" s="10">
        <f t="shared" si="1"/>
        <v>0.971830985915493</v>
      </c>
      <c r="K30" s="30"/>
    </row>
    <row r="31" spans="1:11" x14ac:dyDescent="0.25">
      <c r="A31" s="24"/>
      <c r="B31" s="24"/>
      <c r="C31" s="3" t="s">
        <v>31</v>
      </c>
      <c r="D31" s="24"/>
      <c r="E31" s="2">
        <v>36</v>
      </c>
      <c r="F31" s="27"/>
      <c r="G31" s="2">
        <v>23</v>
      </c>
      <c r="H31" s="27"/>
      <c r="I31" s="2">
        <f t="shared" si="0"/>
        <v>13</v>
      </c>
      <c r="J31" s="10">
        <f t="shared" si="1"/>
        <v>0.63888888888888884</v>
      </c>
      <c r="K31" s="30"/>
    </row>
    <row r="32" spans="1:11" x14ac:dyDescent="0.25">
      <c r="A32" s="24"/>
      <c r="B32" s="24"/>
      <c r="C32" s="3" t="s">
        <v>27</v>
      </c>
      <c r="D32" s="24"/>
      <c r="E32" s="2">
        <v>56</v>
      </c>
      <c r="F32" s="27"/>
      <c r="G32" s="2">
        <v>52</v>
      </c>
      <c r="H32" s="27"/>
      <c r="I32" s="2">
        <f t="shared" si="0"/>
        <v>4</v>
      </c>
      <c r="J32" s="10">
        <f t="shared" si="1"/>
        <v>0.9285714285714286</v>
      </c>
      <c r="K32" s="30"/>
    </row>
    <row r="33" spans="1:11" x14ac:dyDescent="0.25">
      <c r="A33" s="24"/>
      <c r="B33" s="25"/>
      <c r="C33" s="3" t="s">
        <v>45</v>
      </c>
      <c r="D33" s="25"/>
      <c r="E33" s="2">
        <v>25</v>
      </c>
      <c r="F33" s="28"/>
      <c r="G33" s="2">
        <v>21</v>
      </c>
      <c r="H33" s="28"/>
      <c r="I33" s="2">
        <f t="shared" si="0"/>
        <v>4</v>
      </c>
      <c r="J33" s="10">
        <f t="shared" si="1"/>
        <v>0.84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>
        <v>29</v>
      </c>
      <c r="F34" s="26">
        <f>SUM(E34:E38)</f>
        <v>259</v>
      </c>
      <c r="G34" s="2">
        <v>25</v>
      </c>
      <c r="H34" s="26">
        <f>SUM(G34:G38)</f>
        <v>217</v>
      </c>
      <c r="I34" s="2">
        <f t="shared" si="0"/>
        <v>4</v>
      </c>
      <c r="J34" s="10">
        <f t="shared" si="1"/>
        <v>0.86206896551724133</v>
      </c>
      <c r="K34" s="29">
        <f>H34/F34</f>
        <v>0.83783783783783783</v>
      </c>
    </row>
    <row r="35" spans="1:11" x14ac:dyDescent="0.25">
      <c r="A35" s="24"/>
      <c r="B35" s="24"/>
      <c r="C35" s="3" t="s">
        <v>86</v>
      </c>
      <c r="D35" s="24"/>
      <c r="E35" s="2">
        <v>50</v>
      </c>
      <c r="F35" s="27"/>
      <c r="G35" s="2">
        <v>39</v>
      </c>
      <c r="H35" s="27"/>
      <c r="I35" s="2">
        <f t="shared" si="0"/>
        <v>11</v>
      </c>
      <c r="J35" s="10">
        <f t="shared" si="1"/>
        <v>0.78</v>
      </c>
      <c r="K35" s="30"/>
    </row>
    <row r="36" spans="1:11" x14ac:dyDescent="0.25">
      <c r="A36" s="24"/>
      <c r="B36" s="24"/>
      <c r="C36" s="3" t="s">
        <v>87</v>
      </c>
      <c r="D36" s="24"/>
      <c r="E36" s="2">
        <v>73</v>
      </c>
      <c r="F36" s="27"/>
      <c r="G36" s="2">
        <v>66</v>
      </c>
      <c r="H36" s="27"/>
      <c r="I36" s="2">
        <f t="shared" si="0"/>
        <v>7</v>
      </c>
      <c r="J36" s="10">
        <f t="shared" si="1"/>
        <v>0.90410958904109584</v>
      </c>
      <c r="K36" s="30"/>
    </row>
    <row r="37" spans="1:11" x14ac:dyDescent="0.25">
      <c r="A37" s="24"/>
      <c r="B37" s="24"/>
      <c r="C37" s="3" t="s">
        <v>89</v>
      </c>
      <c r="D37" s="24"/>
      <c r="E37" s="2">
        <v>55</v>
      </c>
      <c r="F37" s="27"/>
      <c r="G37" s="2">
        <v>46</v>
      </c>
      <c r="H37" s="27"/>
      <c r="I37" s="2">
        <f t="shared" si="0"/>
        <v>9</v>
      </c>
      <c r="J37" s="10">
        <f t="shared" si="1"/>
        <v>0.83636363636363631</v>
      </c>
      <c r="K37" s="30"/>
    </row>
    <row r="38" spans="1:11" x14ac:dyDescent="0.25">
      <c r="A38" s="24"/>
      <c r="B38" s="25"/>
      <c r="C38" s="3" t="s">
        <v>88</v>
      </c>
      <c r="D38" s="25"/>
      <c r="E38" s="2">
        <v>52</v>
      </c>
      <c r="F38" s="28"/>
      <c r="G38" s="2">
        <v>41</v>
      </c>
      <c r="H38" s="28"/>
      <c r="I38" s="2">
        <f t="shared" si="0"/>
        <v>11</v>
      </c>
      <c r="J38" s="10">
        <f t="shared" si="1"/>
        <v>0.78846153846153844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>
        <v>36</v>
      </c>
      <c r="F39" s="26">
        <f>SUM(E39:E42)</f>
        <v>245</v>
      </c>
      <c r="G39" s="2">
        <v>32</v>
      </c>
      <c r="H39" s="26">
        <f>SUM(G39:G42)</f>
        <v>198</v>
      </c>
      <c r="I39" s="2">
        <f t="shared" si="0"/>
        <v>4</v>
      </c>
      <c r="J39" s="10">
        <f t="shared" si="1"/>
        <v>0.88888888888888884</v>
      </c>
      <c r="K39" s="29">
        <f>H39/F39</f>
        <v>0.80816326530612248</v>
      </c>
    </row>
    <row r="40" spans="1:11" x14ac:dyDescent="0.25">
      <c r="A40" s="24"/>
      <c r="B40" s="24"/>
      <c r="C40" s="3" t="s">
        <v>92</v>
      </c>
      <c r="D40" s="24"/>
      <c r="E40" s="2">
        <v>76</v>
      </c>
      <c r="F40" s="27"/>
      <c r="G40" s="2">
        <v>59</v>
      </c>
      <c r="H40" s="27"/>
      <c r="I40" s="2">
        <f t="shared" si="0"/>
        <v>17</v>
      </c>
      <c r="J40" s="10">
        <f t="shared" si="1"/>
        <v>0.77631578947368418</v>
      </c>
      <c r="K40" s="30"/>
    </row>
    <row r="41" spans="1:11" x14ac:dyDescent="0.25">
      <c r="A41" s="24"/>
      <c r="B41" s="24"/>
      <c r="C41" s="3" t="s">
        <v>93</v>
      </c>
      <c r="D41" s="24"/>
      <c r="E41" s="2">
        <v>62</v>
      </c>
      <c r="F41" s="27"/>
      <c r="G41" s="2">
        <v>55</v>
      </c>
      <c r="H41" s="27"/>
      <c r="I41" s="2">
        <f t="shared" si="0"/>
        <v>7</v>
      </c>
      <c r="J41" s="10">
        <f t="shared" si="1"/>
        <v>0.88709677419354838</v>
      </c>
      <c r="K41" s="30"/>
    </row>
    <row r="42" spans="1:11" x14ac:dyDescent="0.25">
      <c r="A42" s="25"/>
      <c r="B42" s="25"/>
      <c r="C42" s="3" t="s">
        <v>94</v>
      </c>
      <c r="D42" s="25"/>
      <c r="E42" s="2">
        <v>71</v>
      </c>
      <c r="F42" s="28"/>
      <c r="G42" s="2">
        <v>52</v>
      </c>
      <c r="H42" s="28"/>
      <c r="I42" s="2">
        <f t="shared" si="0"/>
        <v>19</v>
      </c>
      <c r="J42" s="10">
        <f t="shared" si="1"/>
        <v>0.73239436619718312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>
        <v>49</v>
      </c>
      <c r="F43" s="26">
        <f>SUM(E43:E47)</f>
        <v>225</v>
      </c>
      <c r="G43" s="2">
        <v>49</v>
      </c>
      <c r="H43" s="26">
        <f>SUM(G43:G47)</f>
        <v>205</v>
      </c>
      <c r="I43" s="2">
        <f t="shared" si="0"/>
        <v>0</v>
      </c>
      <c r="J43" s="10">
        <f t="shared" si="1"/>
        <v>1</v>
      </c>
      <c r="K43" s="29">
        <f>H43/F43</f>
        <v>0.91111111111111109</v>
      </c>
    </row>
    <row r="44" spans="1:11" x14ac:dyDescent="0.25">
      <c r="A44" s="24"/>
      <c r="B44" s="24"/>
      <c r="C44" s="3" t="s">
        <v>39</v>
      </c>
      <c r="D44" s="24"/>
      <c r="E44" s="2">
        <v>39</v>
      </c>
      <c r="F44" s="27"/>
      <c r="G44" s="2">
        <v>38</v>
      </c>
      <c r="H44" s="27"/>
      <c r="I44" s="2">
        <f t="shared" si="0"/>
        <v>1</v>
      </c>
      <c r="J44" s="10">
        <f t="shared" si="1"/>
        <v>0.97435897435897434</v>
      </c>
      <c r="K44" s="30"/>
    </row>
    <row r="45" spans="1:11" x14ac:dyDescent="0.25">
      <c r="A45" s="24"/>
      <c r="B45" s="24"/>
      <c r="C45" s="3" t="s">
        <v>40</v>
      </c>
      <c r="D45" s="24"/>
      <c r="E45" s="2">
        <v>84</v>
      </c>
      <c r="F45" s="27"/>
      <c r="G45" s="2">
        <v>69</v>
      </c>
      <c r="H45" s="27"/>
      <c r="I45" s="2">
        <f t="shared" si="0"/>
        <v>15</v>
      </c>
      <c r="J45" s="10">
        <f t="shared" si="1"/>
        <v>0.8214285714285714</v>
      </c>
      <c r="K45" s="30"/>
    </row>
    <row r="46" spans="1:11" x14ac:dyDescent="0.25">
      <c r="A46" s="24"/>
      <c r="B46" s="24"/>
      <c r="C46" s="3" t="s">
        <v>41</v>
      </c>
      <c r="D46" s="24"/>
      <c r="E46" s="2">
        <v>35</v>
      </c>
      <c r="F46" s="27"/>
      <c r="G46" s="2">
        <v>33</v>
      </c>
      <c r="H46" s="27"/>
      <c r="I46" s="2">
        <f t="shared" si="0"/>
        <v>2</v>
      </c>
      <c r="J46" s="10">
        <f t="shared" si="1"/>
        <v>0.94285714285714284</v>
      </c>
      <c r="K46" s="30"/>
    </row>
    <row r="47" spans="1:11" x14ac:dyDescent="0.25">
      <c r="A47" s="24"/>
      <c r="B47" s="25"/>
      <c r="C47" s="3" t="s">
        <v>42</v>
      </c>
      <c r="D47" s="25"/>
      <c r="E47" s="2">
        <v>18</v>
      </c>
      <c r="F47" s="28"/>
      <c r="G47" s="2">
        <v>16</v>
      </c>
      <c r="H47" s="28"/>
      <c r="I47" s="2">
        <f t="shared" si="0"/>
        <v>2</v>
      </c>
      <c r="J47" s="10">
        <f t="shared" si="1"/>
        <v>0.88888888888888884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>
        <v>30</v>
      </c>
      <c r="F48" s="26">
        <f>SUM(E48:E55)</f>
        <v>205</v>
      </c>
      <c r="G48" s="2">
        <v>29</v>
      </c>
      <c r="H48" s="26">
        <f>SUM(G48:G55)</f>
        <v>199</v>
      </c>
      <c r="I48" s="2">
        <f t="shared" si="0"/>
        <v>1</v>
      </c>
      <c r="J48" s="10">
        <f t="shared" si="1"/>
        <v>0.96666666666666667</v>
      </c>
      <c r="K48" s="29">
        <f>H48/F48</f>
        <v>0.97073170731707314</v>
      </c>
    </row>
    <row r="49" spans="1:11" x14ac:dyDescent="0.25">
      <c r="A49" s="24"/>
      <c r="B49" s="24"/>
      <c r="C49" s="3" t="s">
        <v>47</v>
      </c>
      <c r="D49" s="24"/>
      <c r="E49" s="2">
        <v>60</v>
      </c>
      <c r="F49" s="27"/>
      <c r="G49" s="2">
        <v>60</v>
      </c>
      <c r="H49" s="27"/>
      <c r="I49" s="2">
        <f t="shared" si="0"/>
        <v>0</v>
      </c>
      <c r="J49" s="10">
        <f t="shared" si="1"/>
        <v>1</v>
      </c>
      <c r="K49" s="30"/>
    </row>
    <row r="50" spans="1:11" x14ac:dyDescent="0.25">
      <c r="A50" s="24"/>
      <c r="B50" s="24"/>
      <c r="C50" s="3" t="s">
        <v>48</v>
      </c>
      <c r="D50" s="24"/>
      <c r="E50" s="2">
        <v>14</v>
      </c>
      <c r="F50" s="27"/>
      <c r="G50" s="2">
        <v>13</v>
      </c>
      <c r="H50" s="27"/>
      <c r="I50" s="2">
        <f t="shared" si="0"/>
        <v>1</v>
      </c>
      <c r="J50" s="10">
        <f t="shared" si="1"/>
        <v>0.9285714285714286</v>
      </c>
      <c r="K50" s="30"/>
    </row>
    <row r="51" spans="1:11" x14ac:dyDescent="0.25">
      <c r="A51" s="24"/>
      <c r="B51" s="24"/>
      <c r="C51" s="3" t="s">
        <v>49</v>
      </c>
      <c r="D51" s="24"/>
      <c r="E51" s="2">
        <v>9</v>
      </c>
      <c r="F51" s="27"/>
      <c r="G51" s="2">
        <v>9</v>
      </c>
      <c r="H51" s="27"/>
      <c r="I51" s="2">
        <f t="shared" si="0"/>
        <v>0</v>
      </c>
      <c r="J51" s="10">
        <f t="shared" si="1"/>
        <v>1</v>
      </c>
      <c r="K51" s="30"/>
    </row>
    <row r="52" spans="1:11" x14ac:dyDescent="0.25">
      <c r="A52" s="24"/>
      <c r="B52" s="24"/>
      <c r="C52" s="3" t="s">
        <v>50</v>
      </c>
      <c r="D52" s="24"/>
      <c r="E52" s="2">
        <v>4</v>
      </c>
      <c r="F52" s="27"/>
      <c r="G52" s="2">
        <v>3</v>
      </c>
      <c r="H52" s="27"/>
      <c r="I52" s="2">
        <f t="shared" si="0"/>
        <v>1</v>
      </c>
      <c r="J52" s="10">
        <f t="shared" si="1"/>
        <v>0.75</v>
      </c>
      <c r="K52" s="30"/>
    </row>
    <row r="53" spans="1:11" x14ac:dyDescent="0.25">
      <c r="A53" s="24"/>
      <c r="B53" s="24"/>
      <c r="C53" s="3" t="s">
        <v>51</v>
      </c>
      <c r="D53" s="24"/>
      <c r="E53" s="2">
        <v>38</v>
      </c>
      <c r="F53" s="27"/>
      <c r="G53" s="2">
        <v>37</v>
      </c>
      <c r="H53" s="27"/>
      <c r="I53" s="2">
        <f t="shared" si="0"/>
        <v>1</v>
      </c>
      <c r="J53" s="10">
        <f t="shared" si="1"/>
        <v>0.97368421052631582</v>
      </c>
      <c r="K53" s="30"/>
    </row>
    <row r="54" spans="1:11" x14ac:dyDescent="0.25">
      <c r="A54" s="24"/>
      <c r="B54" s="24"/>
      <c r="C54" s="3" t="s">
        <v>52</v>
      </c>
      <c r="D54" s="24"/>
      <c r="E54" s="2">
        <v>21</v>
      </c>
      <c r="F54" s="27"/>
      <c r="G54" s="2">
        <v>20</v>
      </c>
      <c r="H54" s="27"/>
      <c r="I54" s="2">
        <f t="shared" si="0"/>
        <v>1</v>
      </c>
      <c r="J54" s="10">
        <f t="shared" si="1"/>
        <v>0.95238095238095233</v>
      </c>
      <c r="K54" s="30"/>
    </row>
    <row r="55" spans="1:11" x14ac:dyDescent="0.25">
      <c r="A55" s="25"/>
      <c r="B55" s="25"/>
      <c r="C55" s="3" t="s">
        <v>43</v>
      </c>
      <c r="D55" s="25"/>
      <c r="E55" s="2">
        <v>29</v>
      </c>
      <c r="F55" s="28"/>
      <c r="G55" s="2">
        <v>28</v>
      </c>
      <c r="H55" s="28"/>
      <c r="I55" s="2">
        <f t="shared" si="0"/>
        <v>1</v>
      </c>
      <c r="J55" s="10">
        <f t="shared" si="1"/>
        <v>0.96551724137931039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>
        <v>62</v>
      </c>
      <c r="F56" s="26">
        <f>SUM(E56:E59)</f>
        <v>251</v>
      </c>
      <c r="G56" s="2">
        <v>27</v>
      </c>
      <c r="H56" s="26">
        <f>SUM(G56:G59)</f>
        <v>94</v>
      </c>
      <c r="I56" s="2">
        <f t="shared" si="0"/>
        <v>35</v>
      </c>
      <c r="J56" s="10">
        <f t="shared" si="1"/>
        <v>0.43548387096774194</v>
      </c>
      <c r="K56" s="29">
        <f>H56/F56</f>
        <v>0.37450199203187251</v>
      </c>
    </row>
    <row r="57" spans="1:11" x14ac:dyDescent="0.25">
      <c r="A57" s="24"/>
      <c r="B57" s="24"/>
      <c r="C57" s="3" t="s">
        <v>67</v>
      </c>
      <c r="D57" s="24"/>
      <c r="E57" s="2">
        <v>48</v>
      </c>
      <c r="F57" s="27"/>
      <c r="G57" s="2">
        <v>28</v>
      </c>
      <c r="H57" s="27"/>
      <c r="I57" s="2">
        <f t="shared" si="0"/>
        <v>20</v>
      </c>
      <c r="J57" s="10">
        <f t="shared" si="1"/>
        <v>0.58333333333333337</v>
      </c>
      <c r="K57" s="30"/>
    </row>
    <row r="58" spans="1:11" x14ac:dyDescent="0.25">
      <c r="A58" s="24"/>
      <c r="B58" s="24"/>
      <c r="C58" s="3" t="s">
        <v>68</v>
      </c>
      <c r="D58" s="24"/>
      <c r="E58" s="2">
        <v>48</v>
      </c>
      <c r="F58" s="27"/>
      <c r="G58" s="2">
        <v>39</v>
      </c>
      <c r="H58" s="27"/>
      <c r="I58" s="2">
        <f t="shared" si="0"/>
        <v>9</v>
      </c>
      <c r="J58" s="10">
        <f t="shared" si="1"/>
        <v>0.8125</v>
      </c>
      <c r="K58" s="30"/>
    </row>
    <row r="59" spans="1:11" x14ac:dyDescent="0.25">
      <c r="A59" s="24"/>
      <c r="B59" s="24"/>
      <c r="C59" s="3" t="s">
        <v>69</v>
      </c>
      <c r="D59" s="25"/>
      <c r="E59" s="2">
        <v>93</v>
      </c>
      <c r="F59" s="28"/>
      <c r="G59" s="2">
        <v>0</v>
      </c>
      <c r="H59" s="28"/>
      <c r="I59" s="2">
        <f t="shared" si="0"/>
        <v>93</v>
      </c>
      <c r="J59" s="10">
        <f t="shared" si="1"/>
        <v>0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>
        <v>72</v>
      </c>
      <c r="F60" s="26">
        <f>SUM(E60:E63)</f>
        <v>201</v>
      </c>
      <c r="G60" s="2">
        <v>0</v>
      </c>
      <c r="H60" s="26">
        <f>SUM(G60:G63)</f>
        <v>16</v>
      </c>
      <c r="I60" s="2">
        <f t="shared" si="0"/>
        <v>72</v>
      </c>
      <c r="J60" s="10">
        <f t="shared" si="1"/>
        <v>0</v>
      </c>
      <c r="K60" s="29">
        <f>H60/F60</f>
        <v>7.9601990049751242E-2</v>
      </c>
    </row>
    <row r="61" spans="1:11" x14ac:dyDescent="0.25">
      <c r="A61" s="24"/>
      <c r="B61" s="24"/>
      <c r="C61" s="3" t="s">
        <v>71</v>
      </c>
      <c r="D61" s="24"/>
      <c r="E61" s="2">
        <v>68</v>
      </c>
      <c r="F61" s="27"/>
      <c r="G61" s="2">
        <v>10</v>
      </c>
      <c r="H61" s="27"/>
      <c r="I61" s="2">
        <f t="shared" si="0"/>
        <v>58</v>
      </c>
      <c r="J61" s="10">
        <f t="shared" si="1"/>
        <v>0.14705882352941177</v>
      </c>
      <c r="K61" s="30"/>
    </row>
    <row r="62" spans="1:11" x14ac:dyDescent="0.25">
      <c r="A62" s="24"/>
      <c r="B62" s="24"/>
      <c r="C62" s="3" t="s">
        <v>72</v>
      </c>
      <c r="D62" s="24"/>
      <c r="E62" s="2">
        <v>31</v>
      </c>
      <c r="F62" s="27"/>
      <c r="G62" s="2">
        <v>0</v>
      </c>
      <c r="H62" s="27"/>
      <c r="I62" s="2">
        <f t="shared" si="0"/>
        <v>31</v>
      </c>
      <c r="J62" s="10">
        <f t="shared" si="1"/>
        <v>0</v>
      </c>
      <c r="K62" s="30"/>
    </row>
    <row r="63" spans="1:11" x14ac:dyDescent="0.25">
      <c r="A63" s="25"/>
      <c r="B63" s="25"/>
      <c r="C63" s="3" t="s">
        <v>73</v>
      </c>
      <c r="D63" s="25"/>
      <c r="E63" s="2">
        <v>30</v>
      </c>
      <c r="F63" s="28"/>
      <c r="G63" s="2">
        <v>6</v>
      </c>
      <c r="H63" s="28"/>
      <c r="I63" s="2">
        <f t="shared" si="0"/>
        <v>24</v>
      </c>
      <c r="J63" s="10">
        <f t="shared" si="1"/>
        <v>0.2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>
        <v>263</v>
      </c>
      <c r="F64" s="5">
        <f>E64</f>
        <v>263</v>
      </c>
      <c r="G64" s="2">
        <v>216</v>
      </c>
      <c r="H64" s="5">
        <f>SUM(G64:G64)</f>
        <v>216</v>
      </c>
      <c r="I64" s="2">
        <f t="shared" si="0"/>
        <v>47</v>
      </c>
      <c r="J64" s="10">
        <f t="shared" si="1"/>
        <v>0.82129277566539927</v>
      </c>
      <c r="K64" s="10">
        <f>H64/F64</f>
        <v>0.82129277566539927</v>
      </c>
    </row>
    <row r="65" spans="1:11" x14ac:dyDescent="0.25">
      <c r="A65" s="3" t="s">
        <v>11</v>
      </c>
      <c r="B65" s="41"/>
      <c r="C65" s="42"/>
      <c r="D65" s="3" t="s">
        <v>103</v>
      </c>
      <c r="E65" s="2">
        <v>113</v>
      </c>
      <c r="F65" s="5">
        <f>E65</f>
        <v>113</v>
      </c>
      <c r="G65" s="2">
        <v>91</v>
      </c>
      <c r="H65" s="5">
        <f>SUM(G65:G65)</f>
        <v>91</v>
      </c>
      <c r="I65" s="2">
        <f t="shared" si="0"/>
        <v>22</v>
      </c>
      <c r="J65" s="10">
        <f t="shared" si="1"/>
        <v>0.80530973451327437</v>
      </c>
      <c r="K65" s="10">
        <f>H65/F65</f>
        <v>0.80530973451327437</v>
      </c>
    </row>
    <row r="66" spans="1:11" ht="15.6" customHeight="1" x14ac:dyDescent="0.25">
      <c r="A66" s="23" t="s">
        <v>7</v>
      </c>
      <c r="B66" s="41"/>
      <c r="C66" s="42"/>
      <c r="D66" s="3" t="s">
        <v>95</v>
      </c>
      <c r="E66" s="45">
        <v>201</v>
      </c>
      <c r="F66" s="26">
        <f>E66</f>
        <v>201</v>
      </c>
      <c r="G66" s="2">
        <v>71</v>
      </c>
      <c r="H66" s="26">
        <f>SUM(G66:G67)</f>
        <v>176</v>
      </c>
      <c r="I66" s="45">
        <f>F66-H66</f>
        <v>25</v>
      </c>
      <c r="J66" s="29">
        <f>H66/F66</f>
        <v>0.87562189054726369</v>
      </c>
      <c r="K66" s="29">
        <f>H66/F66</f>
        <v>0.87562189054726369</v>
      </c>
    </row>
    <row r="67" spans="1:11" x14ac:dyDescent="0.25">
      <c r="A67" s="25"/>
      <c r="B67" s="41"/>
      <c r="C67" s="42"/>
      <c r="D67" s="3" t="s">
        <v>96</v>
      </c>
      <c r="E67" s="46"/>
      <c r="F67" s="28"/>
      <c r="G67" s="2">
        <v>105</v>
      </c>
      <c r="H67" s="28"/>
      <c r="I67" s="46"/>
      <c r="J67" s="31"/>
      <c r="K67" s="31"/>
    </row>
    <row r="68" spans="1:11" x14ac:dyDescent="0.25">
      <c r="A68" s="3" t="s">
        <v>21</v>
      </c>
      <c r="B68" s="41"/>
      <c r="C68" s="42"/>
      <c r="D68" s="3" t="s">
        <v>95</v>
      </c>
      <c r="E68" s="2">
        <v>251</v>
      </c>
      <c r="F68" s="5">
        <f>E68</f>
        <v>251</v>
      </c>
      <c r="G68" s="2">
        <v>110</v>
      </c>
      <c r="H68" s="5">
        <f>SUM(G68:G68)</f>
        <v>110</v>
      </c>
      <c r="I68" s="2">
        <f>E68-G68</f>
        <v>141</v>
      </c>
      <c r="J68" s="10">
        <f t="shared" si="1"/>
        <v>0.43824701195219123</v>
      </c>
      <c r="K68" s="10">
        <f>H68/F68</f>
        <v>0.43824701195219123</v>
      </c>
    </row>
    <row r="69" spans="1:11" x14ac:dyDescent="0.25">
      <c r="A69" s="3" t="s">
        <v>22</v>
      </c>
      <c r="B69" s="41"/>
      <c r="C69" s="42"/>
      <c r="D69" s="3" t="s">
        <v>95</v>
      </c>
      <c r="E69" s="2">
        <v>106</v>
      </c>
      <c r="F69" s="5">
        <f t="shared" ref="F69:F78" si="2">E69</f>
        <v>106</v>
      </c>
      <c r="G69" s="2">
        <v>0</v>
      </c>
      <c r="H69" s="5">
        <f t="shared" ref="H69:H78" si="3">SUM(G69:G69)</f>
        <v>0</v>
      </c>
      <c r="I69" s="2">
        <f t="shared" ref="I69:I74" si="4">E69-G69</f>
        <v>106</v>
      </c>
      <c r="J69" s="10">
        <f>G69/E69</f>
        <v>0</v>
      </c>
      <c r="K69" s="10">
        <f>H69/F69</f>
        <v>0</v>
      </c>
    </row>
    <row r="70" spans="1:11" x14ac:dyDescent="0.25">
      <c r="A70" s="23" t="s">
        <v>14</v>
      </c>
      <c r="B70" s="41"/>
      <c r="C70" s="42"/>
      <c r="D70" s="3" t="s">
        <v>97</v>
      </c>
      <c r="E70" s="45">
        <v>354</v>
      </c>
      <c r="F70" s="26">
        <f>E70</f>
        <v>354</v>
      </c>
      <c r="G70" s="2">
        <v>162</v>
      </c>
      <c r="H70" s="26">
        <f>G70+G71</f>
        <v>279</v>
      </c>
      <c r="I70" s="45">
        <f>F70-H70</f>
        <v>75</v>
      </c>
      <c r="J70" s="29">
        <f>H70/F70</f>
        <v>0.78813559322033899</v>
      </c>
      <c r="K70" s="29">
        <f>H70/F70</f>
        <v>0.78813559322033899</v>
      </c>
    </row>
    <row r="71" spans="1:11" x14ac:dyDescent="0.25">
      <c r="A71" s="25"/>
      <c r="B71" s="41"/>
      <c r="C71" s="42"/>
      <c r="D71" s="3" t="s">
        <v>98</v>
      </c>
      <c r="E71" s="46"/>
      <c r="F71" s="28"/>
      <c r="G71" s="2">
        <v>117</v>
      </c>
      <c r="H71" s="28"/>
      <c r="I71" s="46"/>
      <c r="J71" s="31"/>
      <c r="K71" s="31"/>
    </row>
    <row r="72" spans="1:11" x14ac:dyDescent="0.25">
      <c r="A72" s="3" t="s">
        <v>15</v>
      </c>
      <c r="B72" s="41"/>
      <c r="C72" s="42"/>
      <c r="D72" s="3" t="s">
        <v>97</v>
      </c>
      <c r="E72" s="2">
        <v>107</v>
      </c>
      <c r="F72" s="5">
        <f t="shared" si="2"/>
        <v>107</v>
      </c>
      <c r="G72" s="2">
        <v>105</v>
      </c>
      <c r="H72" s="5">
        <f t="shared" si="3"/>
        <v>105</v>
      </c>
      <c r="I72" s="2">
        <f>E72-G72</f>
        <v>2</v>
      </c>
      <c r="J72" s="10">
        <f>G72/E72</f>
        <v>0.98130841121495327</v>
      </c>
      <c r="K72" s="10">
        <f t="shared" ref="K72:K74" si="5">H72/F72</f>
        <v>0.98130841121495327</v>
      </c>
    </row>
    <row r="73" spans="1:11" x14ac:dyDescent="0.25">
      <c r="A73" s="3" t="s">
        <v>16</v>
      </c>
      <c r="B73" s="41"/>
      <c r="C73" s="42"/>
      <c r="D73" s="3" t="s">
        <v>97</v>
      </c>
      <c r="E73" s="2">
        <v>189</v>
      </c>
      <c r="F73" s="5">
        <f t="shared" si="2"/>
        <v>189</v>
      </c>
      <c r="G73" s="2">
        <v>36</v>
      </c>
      <c r="H73" s="5">
        <f t="shared" si="3"/>
        <v>36</v>
      </c>
      <c r="I73" s="2">
        <f t="shared" si="4"/>
        <v>153</v>
      </c>
      <c r="J73" s="10">
        <f t="shared" ref="J73:J74" si="6">G73/E73</f>
        <v>0.19047619047619047</v>
      </c>
      <c r="K73" s="10">
        <f t="shared" si="5"/>
        <v>0.19047619047619047</v>
      </c>
    </row>
    <row r="74" spans="1:11" x14ac:dyDescent="0.25">
      <c r="A74" s="3" t="s">
        <v>17</v>
      </c>
      <c r="B74" s="43"/>
      <c r="C74" s="44"/>
      <c r="D74" s="3" t="s">
        <v>97</v>
      </c>
      <c r="E74" s="2">
        <v>97</v>
      </c>
      <c r="F74" s="5">
        <f t="shared" si="2"/>
        <v>97</v>
      </c>
      <c r="G74" s="2">
        <v>97</v>
      </c>
      <c r="H74" s="5">
        <f t="shared" si="3"/>
        <v>97</v>
      </c>
      <c r="I74" s="2">
        <f t="shared" si="4"/>
        <v>0</v>
      </c>
      <c r="J74" s="10">
        <f t="shared" si="6"/>
        <v>1</v>
      </c>
      <c r="K74" s="10">
        <f t="shared" si="5"/>
        <v>1</v>
      </c>
    </row>
    <row r="75" spans="1:11" x14ac:dyDescent="0.25">
      <c r="A75" s="16" t="s">
        <v>19</v>
      </c>
      <c r="B75" s="39"/>
      <c r="C75" s="40"/>
      <c r="D75" s="3" t="s">
        <v>100</v>
      </c>
      <c r="E75" s="15">
        <v>245</v>
      </c>
      <c r="F75" s="17">
        <f>E75</f>
        <v>245</v>
      </c>
      <c r="G75" s="2">
        <v>0</v>
      </c>
      <c r="H75" s="5">
        <f t="shared" si="3"/>
        <v>0</v>
      </c>
      <c r="I75" s="15">
        <f>F75-H75</f>
        <v>245</v>
      </c>
      <c r="J75" s="18">
        <f>H75/F75</f>
        <v>0</v>
      </c>
      <c r="K75" s="18">
        <f>H75/F75</f>
        <v>0</v>
      </c>
    </row>
    <row r="76" spans="1:11" x14ac:dyDescent="0.25">
      <c r="A76" s="3" t="s">
        <v>20</v>
      </c>
      <c r="B76" s="41"/>
      <c r="C76" s="42"/>
      <c r="D76" s="3" t="s">
        <v>100</v>
      </c>
      <c r="E76" s="2">
        <v>245</v>
      </c>
      <c r="F76" s="5">
        <f t="shared" si="2"/>
        <v>245</v>
      </c>
      <c r="G76" s="2">
        <v>96</v>
      </c>
      <c r="H76" s="5">
        <f t="shared" si="3"/>
        <v>96</v>
      </c>
      <c r="I76" s="2">
        <f t="shared" ref="I76:I78" si="7">E76-G76</f>
        <v>149</v>
      </c>
      <c r="J76" s="10">
        <f t="shared" ref="J76:K78" si="8">G76/E76</f>
        <v>0.39183673469387753</v>
      </c>
      <c r="K76" s="10">
        <f t="shared" si="8"/>
        <v>0.39183673469387753</v>
      </c>
    </row>
    <row r="77" spans="1:11" x14ac:dyDescent="0.25">
      <c r="A77" s="3" t="s">
        <v>23</v>
      </c>
      <c r="B77" s="41"/>
      <c r="C77" s="42"/>
      <c r="D77" s="3" t="s">
        <v>106</v>
      </c>
      <c r="E77" s="2">
        <v>37</v>
      </c>
      <c r="F77" s="5">
        <f t="shared" si="2"/>
        <v>37</v>
      </c>
      <c r="G77" s="2">
        <v>37</v>
      </c>
      <c r="H77" s="5">
        <f t="shared" si="3"/>
        <v>37</v>
      </c>
      <c r="I77" s="2">
        <f t="shared" si="7"/>
        <v>0</v>
      </c>
      <c r="J77" s="10">
        <f t="shared" si="8"/>
        <v>1</v>
      </c>
      <c r="K77" s="10">
        <f t="shared" si="8"/>
        <v>1</v>
      </c>
    </row>
    <row r="78" spans="1:11" x14ac:dyDescent="0.25">
      <c r="A78" s="3" t="s">
        <v>24</v>
      </c>
      <c r="B78" s="43"/>
      <c r="C78" s="44"/>
      <c r="D78" s="3" t="s">
        <v>107</v>
      </c>
      <c r="E78" s="2">
        <v>48</v>
      </c>
      <c r="F78" s="5">
        <f t="shared" si="2"/>
        <v>48</v>
      </c>
      <c r="G78" s="2">
        <v>0</v>
      </c>
      <c r="H78" s="5">
        <f t="shared" si="3"/>
        <v>0</v>
      </c>
      <c r="I78" s="2">
        <f t="shared" si="7"/>
        <v>48</v>
      </c>
      <c r="J78" s="10">
        <f t="shared" si="8"/>
        <v>0</v>
      </c>
      <c r="K78" s="10">
        <f t="shared" si="8"/>
        <v>0</v>
      </c>
    </row>
  </sheetData>
  <mergeCells count="85">
    <mergeCell ref="B75:C78"/>
    <mergeCell ref="E70:E71"/>
    <mergeCell ref="F70:F71"/>
    <mergeCell ref="H70:H71"/>
    <mergeCell ref="I70:I71"/>
    <mergeCell ref="J70:J71"/>
    <mergeCell ref="K70:K71"/>
    <mergeCell ref="K60:K63"/>
    <mergeCell ref="B64:C74"/>
    <mergeCell ref="A66:A67"/>
    <mergeCell ref="E66:E67"/>
    <mergeCell ref="F66:F67"/>
    <mergeCell ref="H66:H67"/>
    <mergeCell ref="I66:I67"/>
    <mergeCell ref="J66:J67"/>
    <mergeCell ref="K66:K67"/>
    <mergeCell ref="A70:A71"/>
    <mergeCell ref="K48:K55"/>
    <mergeCell ref="A56:A63"/>
    <mergeCell ref="B56:B63"/>
    <mergeCell ref="D56:D59"/>
    <mergeCell ref="F56:F59"/>
    <mergeCell ref="H56:H59"/>
    <mergeCell ref="K56:K59"/>
    <mergeCell ref="D60:D63"/>
    <mergeCell ref="F60:F63"/>
    <mergeCell ref="H60:H63"/>
    <mergeCell ref="A43:A55"/>
    <mergeCell ref="B43:B47"/>
    <mergeCell ref="D43:D47"/>
    <mergeCell ref="F43:F47"/>
    <mergeCell ref="H43:H47"/>
    <mergeCell ref="K43:K47"/>
    <mergeCell ref="B48:B55"/>
    <mergeCell ref="D48:D55"/>
    <mergeCell ref="F48:F55"/>
    <mergeCell ref="H48:H55"/>
    <mergeCell ref="B34:B38"/>
    <mergeCell ref="D34:D38"/>
    <mergeCell ref="F34:F38"/>
    <mergeCell ref="H34:H38"/>
    <mergeCell ref="K34:K38"/>
    <mergeCell ref="B39:B42"/>
    <mergeCell ref="D39:D42"/>
    <mergeCell ref="F39:F42"/>
    <mergeCell ref="H39:H42"/>
    <mergeCell ref="K39:K42"/>
    <mergeCell ref="B25:B28"/>
    <mergeCell ref="D25:D28"/>
    <mergeCell ref="F25:F28"/>
    <mergeCell ref="H25:H28"/>
    <mergeCell ref="K25:K28"/>
    <mergeCell ref="B29:B33"/>
    <mergeCell ref="D29:D33"/>
    <mergeCell ref="F29:F33"/>
    <mergeCell ref="H29:H33"/>
    <mergeCell ref="K29:K33"/>
    <mergeCell ref="H11:H15"/>
    <mergeCell ref="K11:K15"/>
    <mergeCell ref="B21:B24"/>
    <mergeCell ref="D21:D24"/>
    <mergeCell ref="F21:F24"/>
    <mergeCell ref="H21:H24"/>
    <mergeCell ref="K21:K24"/>
    <mergeCell ref="B16:B20"/>
    <mergeCell ref="D16:D20"/>
    <mergeCell ref="F16:F20"/>
    <mergeCell ref="H16:H20"/>
    <mergeCell ref="K16:K20"/>
    <mergeCell ref="A1:K1"/>
    <mergeCell ref="A2:K2"/>
    <mergeCell ref="A5:A42"/>
    <mergeCell ref="B5:B7"/>
    <mergeCell ref="D5:D7"/>
    <mergeCell ref="F5:F7"/>
    <mergeCell ref="H5:H7"/>
    <mergeCell ref="K5:K7"/>
    <mergeCell ref="B8:B10"/>
    <mergeCell ref="D8:D10"/>
    <mergeCell ref="F8:F10"/>
    <mergeCell ref="H8:H10"/>
    <mergeCell ref="K8:K10"/>
    <mergeCell ref="B11:B15"/>
    <mergeCell ref="D11:D15"/>
    <mergeCell ref="F11:F15"/>
  </mergeCells>
  <phoneticPr fontId="1" type="noConversion"/>
  <conditionalFormatting sqref="J5:K78">
    <cfRule type="cellIs" dxfId="1" priority="1" operator="lessThan">
      <formula>0.9</formula>
    </cfRule>
  </conditionalFormatting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14AC1-E458-4488-B2B3-EA8E6B0F3BC7}">
  <dimension ref="A1:K78"/>
  <sheetViews>
    <sheetView tabSelected="1" topLeftCell="A49" workbookViewId="0">
      <selection activeCell="N80" sqref="N80"/>
    </sheetView>
  </sheetViews>
  <sheetFormatPr defaultRowHeight="16.5" x14ac:dyDescent="0.25"/>
  <cols>
    <col min="5" max="5" width="9.125" bestFit="1" customWidth="1"/>
    <col min="10" max="10" width="9.75" bestFit="1" customWidth="1"/>
    <col min="11" max="11" width="10.25" bestFit="1" customWidth="1"/>
  </cols>
  <sheetData>
    <row r="1" spans="1:11" ht="26.25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6.25" x14ac:dyDescent="0.25">
      <c r="A2" s="32" t="s">
        <v>140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x14ac:dyDescent="0.25">
      <c r="A4" s="7"/>
      <c r="B4" s="7"/>
      <c r="C4" s="7"/>
      <c r="D4" s="7"/>
      <c r="E4" s="8"/>
      <c r="F4" s="8">
        <f>F5+F8+F11+F16+F21+F25+F29+F34+F39+F43+F48+F56+F60+F64+F65+F66+F68+F69+F70+F72++F73+F74+F75+F76+F77</f>
        <v>5943</v>
      </c>
      <c r="G4" s="8"/>
      <c r="H4" s="8">
        <f>SUM(H5:H77)</f>
        <v>3757</v>
      </c>
      <c r="I4" s="8">
        <f>SUM(I5:I77)</f>
        <v>2186</v>
      </c>
      <c r="J4" s="8"/>
      <c r="K4" s="13">
        <f>H4/F4</f>
        <v>0.63217230355039544</v>
      </c>
    </row>
    <row r="5" spans="1:11" x14ac:dyDescent="0.25">
      <c r="A5" s="23" t="s">
        <v>2</v>
      </c>
      <c r="B5" s="23" t="s">
        <v>3</v>
      </c>
      <c r="C5" s="3" t="s">
        <v>30</v>
      </c>
      <c r="D5" s="33" t="s">
        <v>96</v>
      </c>
      <c r="E5" s="9">
        <v>74</v>
      </c>
      <c r="F5" s="26">
        <f>SUM(E5:E7)</f>
        <v>197</v>
      </c>
      <c r="G5" s="9">
        <v>72</v>
      </c>
      <c r="H5" s="26">
        <f>SUM(G5:G7)</f>
        <v>190</v>
      </c>
      <c r="I5" s="2">
        <f>E5-G5</f>
        <v>2</v>
      </c>
      <c r="J5" s="10">
        <f>G5/E5</f>
        <v>0.97297297297297303</v>
      </c>
      <c r="K5" s="29">
        <f>H5/F5</f>
        <v>0.96446700507614214</v>
      </c>
    </row>
    <row r="6" spans="1:11" x14ac:dyDescent="0.25">
      <c r="A6" s="24"/>
      <c r="B6" s="24"/>
      <c r="C6" s="3" t="s">
        <v>29</v>
      </c>
      <c r="D6" s="34"/>
      <c r="E6" s="9">
        <v>61</v>
      </c>
      <c r="F6" s="27"/>
      <c r="G6" s="9">
        <v>59</v>
      </c>
      <c r="H6" s="27"/>
      <c r="I6" s="2">
        <f t="shared" ref="I6:I65" si="0">E6-G6</f>
        <v>2</v>
      </c>
      <c r="J6" s="10">
        <f t="shared" ref="J6:J68" si="1">G6/E6</f>
        <v>0.96721311475409832</v>
      </c>
      <c r="K6" s="30"/>
    </row>
    <row r="7" spans="1:11" x14ac:dyDescent="0.25">
      <c r="A7" s="24"/>
      <c r="B7" s="25"/>
      <c r="C7" s="3" t="s">
        <v>78</v>
      </c>
      <c r="D7" s="35"/>
      <c r="E7" s="2">
        <v>62</v>
      </c>
      <c r="F7" s="28"/>
      <c r="G7" s="2">
        <v>59</v>
      </c>
      <c r="H7" s="28"/>
      <c r="I7" s="2">
        <f>E7-G7</f>
        <v>3</v>
      </c>
      <c r="J7" s="10">
        <f t="shared" si="1"/>
        <v>0.95161290322580649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>
        <v>100</v>
      </c>
      <c r="F8" s="26">
        <f>SUM(E8:E10)</f>
        <v>293</v>
      </c>
      <c r="G8" s="9">
        <v>89</v>
      </c>
      <c r="H8" s="26">
        <f>SUM(G8:G10)</f>
        <v>212</v>
      </c>
      <c r="I8" s="2">
        <f t="shared" si="0"/>
        <v>11</v>
      </c>
      <c r="J8" s="10">
        <f t="shared" si="1"/>
        <v>0.89</v>
      </c>
      <c r="K8" s="36">
        <f>H8/F8</f>
        <v>0.7235494880546075</v>
      </c>
    </row>
    <row r="9" spans="1:11" x14ac:dyDescent="0.25">
      <c r="A9" s="24"/>
      <c r="B9" s="34"/>
      <c r="C9" s="11" t="s">
        <v>74</v>
      </c>
      <c r="D9" s="34"/>
      <c r="E9" s="9">
        <v>122</v>
      </c>
      <c r="F9" s="27"/>
      <c r="G9" s="9">
        <v>67</v>
      </c>
      <c r="H9" s="27"/>
      <c r="I9" s="2">
        <f t="shared" si="0"/>
        <v>55</v>
      </c>
      <c r="J9" s="10">
        <f t="shared" si="1"/>
        <v>0.54918032786885251</v>
      </c>
      <c r="K9" s="37"/>
    </row>
    <row r="10" spans="1:11" x14ac:dyDescent="0.25">
      <c r="A10" s="24"/>
      <c r="B10" s="35"/>
      <c r="C10" s="11" t="s">
        <v>32</v>
      </c>
      <c r="D10" s="35"/>
      <c r="E10" s="9">
        <v>71</v>
      </c>
      <c r="F10" s="28"/>
      <c r="G10" s="9">
        <v>56</v>
      </c>
      <c r="H10" s="28"/>
      <c r="I10" s="2">
        <f t="shared" si="0"/>
        <v>15</v>
      </c>
      <c r="J10" s="10">
        <f t="shared" si="1"/>
        <v>0.78873239436619713</v>
      </c>
      <c r="K10" s="38"/>
    </row>
    <row r="11" spans="1:11" x14ac:dyDescent="0.25">
      <c r="A11" s="24"/>
      <c r="B11" s="23" t="s">
        <v>8</v>
      </c>
      <c r="C11" s="3" t="s">
        <v>79</v>
      </c>
      <c r="D11" s="23" t="s">
        <v>102</v>
      </c>
      <c r="E11" s="2">
        <v>59</v>
      </c>
      <c r="F11" s="26">
        <f>SUM(E11:E15)</f>
        <v>322</v>
      </c>
      <c r="G11" s="2">
        <v>48</v>
      </c>
      <c r="H11" s="26">
        <f>SUM(G11:G15)</f>
        <v>241</v>
      </c>
      <c r="I11" s="2">
        <f t="shared" si="0"/>
        <v>11</v>
      </c>
      <c r="J11" s="10">
        <f t="shared" si="1"/>
        <v>0.81355932203389836</v>
      </c>
      <c r="K11" s="29">
        <f>H11/F11</f>
        <v>0.74844720496894412</v>
      </c>
    </row>
    <row r="12" spans="1:11" x14ac:dyDescent="0.25">
      <c r="A12" s="24"/>
      <c r="B12" s="24"/>
      <c r="C12" s="3" t="s">
        <v>80</v>
      </c>
      <c r="D12" s="24"/>
      <c r="E12" s="2">
        <v>56</v>
      </c>
      <c r="F12" s="27"/>
      <c r="G12" s="2">
        <v>41</v>
      </c>
      <c r="H12" s="27"/>
      <c r="I12" s="2">
        <f t="shared" si="0"/>
        <v>15</v>
      </c>
      <c r="J12" s="10">
        <f t="shared" si="1"/>
        <v>0.7321428571428571</v>
      </c>
      <c r="K12" s="30"/>
    </row>
    <row r="13" spans="1:11" x14ac:dyDescent="0.25">
      <c r="A13" s="24"/>
      <c r="B13" s="24"/>
      <c r="C13" s="3" t="s">
        <v>81</v>
      </c>
      <c r="D13" s="24"/>
      <c r="E13" s="2">
        <v>92</v>
      </c>
      <c r="F13" s="27"/>
      <c r="G13" s="2">
        <v>67</v>
      </c>
      <c r="H13" s="27"/>
      <c r="I13" s="2">
        <f t="shared" si="0"/>
        <v>25</v>
      </c>
      <c r="J13" s="10">
        <f t="shared" si="1"/>
        <v>0.72826086956521741</v>
      </c>
      <c r="K13" s="30"/>
    </row>
    <row r="14" spans="1:11" x14ac:dyDescent="0.25">
      <c r="A14" s="24"/>
      <c r="B14" s="24"/>
      <c r="C14" s="3" t="s">
        <v>82</v>
      </c>
      <c r="D14" s="24"/>
      <c r="E14" s="2">
        <v>47</v>
      </c>
      <c r="F14" s="27"/>
      <c r="G14" s="2">
        <v>35</v>
      </c>
      <c r="H14" s="27"/>
      <c r="I14" s="2">
        <f t="shared" si="0"/>
        <v>12</v>
      </c>
      <c r="J14" s="10">
        <f t="shared" si="1"/>
        <v>0.74468085106382975</v>
      </c>
      <c r="K14" s="30"/>
    </row>
    <row r="15" spans="1:11" x14ac:dyDescent="0.25">
      <c r="A15" s="24"/>
      <c r="B15" s="25"/>
      <c r="C15" s="3" t="s">
        <v>83</v>
      </c>
      <c r="D15" s="25"/>
      <c r="E15" s="2">
        <v>68</v>
      </c>
      <c r="F15" s="28"/>
      <c r="G15" s="2">
        <v>50</v>
      </c>
      <c r="H15" s="28"/>
      <c r="I15" s="2">
        <f t="shared" si="0"/>
        <v>18</v>
      </c>
      <c r="J15" s="10">
        <f t="shared" si="1"/>
        <v>0.73529411764705888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>
        <v>51</v>
      </c>
      <c r="F16" s="26">
        <f>SUM(E16:E20)</f>
        <v>293</v>
      </c>
      <c r="G16" s="2">
        <v>37</v>
      </c>
      <c r="H16" s="26">
        <f>SUM(G16:G20)</f>
        <v>223</v>
      </c>
      <c r="I16" s="2">
        <f t="shared" si="0"/>
        <v>14</v>
      </c>
      <c r="J16" s="10">
        <f t="shared" si="1"/>
        <v>0.72549019607843135</v>
      </c>
      <c r="K16" s="29">
        <f>H16/F16</f>
        <v>0.76109215017064846</v>
      </c>
    </row>
    <row r="17" spans="1:11" x14ac:dyDescent="0.25">
      <c r="A17" s="24"/>
      <c r="B17" s="24"/>
      <c r="C17" s="3" t="s">
        <v>34</v>
      </c>
      <c r="D17" s="24"/>
      <c r="E17" s="2">
        <v>91</v>
      </c>
      <c r="F17" s="27"/>
      <c r="G17" s="2">
        <v>61</v>
      </c>
      <c r="H17" s="27"/>
      <c r="I17" s="2">
        <f t="shared" si="0"/>
        <v>30</v>
      </c>
      <c r="J17" s="10">
        <f t="shared" si="1"/>
        <v>0.67032967032967028</v>
      </c>
      <c r="K17" s="30"/>
    </row>
    <row r="18" spans="1:11" x14ac:dyDescent="0.25">
      <c r="A18" s="24"/>
      <c r="B18" s="24"/>
      <c r="C18" s="3" t="s">
        <v>35</v>
      </c>
      <c r="D18" s="24"/>
      <c r="E18" s="2">
        <v>39</v>
      </c>
      <c r="F18" s="27"/>
      <c r="G18" s="2">
        <v>29</v>
      </c>
      <c r="H18" s="27"/>
      <c r="I18" s="2">
        <f t="shared" si="0"/>
        <v>10</v>
      </c>
      <c r="J18" s="10">
        <f t="shared" si="1"/>
        <v>0.74358974358974361</v>
      </c>
      <c r="K18" s="30"/>
    </row>
    <row r="19" spans="1:11" x14ac:dyDescent="0.25">
      <c r="A19" s="24"/>
      <c r="B19" s="24"/>
      <c r="C19" s="3" t="s">
        <v>36</v>
      </c>
      <c r="D19" s="24"/>
      <c r="E19" s="2">
        <v>65</v>
      </c>
      <c r="F19" s="27"/>
      <c r="G19" s="2">
        <v>55</v>
      </c>
      <c r="H19" s="27"/>
      <c r="I19" s="2">
        <f t="shared" si="0"/>
        <v>10</v>
      </c>
      <c r="J19" s="10">
        <f t="shared" si="1"/>
        <v>0.84615384615384615</v>
      </c>
      <c r="K19" s="30"/>
    </row>
    <row r="20" spans="1:11" x14ac:dyDescent="0.25">
      <c r="A20" s="24"/>
      <c r="B20" s="25"/>
      <c r="C20" s="3" t="s">
        <v>37</v>
      </c>
      <c r="D20" s="25"/>
      <c r="E20" s="2">
        <v>47</v>
      </c>
      <c r="F20" s="28"/>
      <c r="G20" s="2">
        <v>41</v>
      </c>
      <c r="H20" s="28"/>
      <c r="I20" s="2">
        <f t="shared" si="0"/>
        <v>6</v>
      </c>
      <c r="J20" s="10">
        <f t="shared" si="1"/>
        <v>0.87234042553191493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>
        <v>53</v>
      </c>
      <c r="F21" s="26">
        <f>SUM(E21:E24)</f>
        <v>298</v>
      </c>
      <c r="G21" s="2">
        <v>46</v>
      </c>
      <c r="H21" s="26">
        <f>SUM(G21:G24)</f>
        <v>246</v>
      </c>
      <c r="I21" s="2">
        <f t="shared" si="0"/>
        <v>7</v>
      </c>
      <c r="J21" s="10">
        <f t="shared" si="1"/>
        <v>0.86792452830188682</v>
      </c>
      <c r="K21" s="29">
        <f>H21/F21</f>
        <v>0.82550335570469802</v>
      </c>
    </row>
    <row r="22" spans="1:11" x14ac:dyDescent="0.25">
      <c r="A22" s="24"/>
      <c r="B22" s="24"/>
      <c r="C22" s="3" t="s">
        <v>44</v>
      </c>
      <c r="D22" s="24"/>
      <c r="E22" s="2">
        <v>93</v>
      </c>
      <c r="F22" s="27"/>
      <c r="G22" s="2">
        <v>77</v>
      </c>
      <c r="H22" s="27"/>
      <c r="I22" s="2">
        <f t="shared" si="0"/>
        <v>16</v>
      </c>
      <c r="J22" s="10">
        <f t="shared" si="1"/>
        <v>0.82795698924731187</v>
      </c>
      <c r="K22" s="30"/>
    </row>
    <row r="23" spans="1:11" x14ac:dyDescent="0.25">
      <c r="A23" s="24"/>
      <c r="B23" s="24"/>
      <c r="C23" s="3" t="s">
        <v>75</v>
      </c>
      <c r="D23" s="24"/>
      <c r="E23" s="2">
        <v>79</v>
      </c>
      <c r="F23" s="27"/>
      <c r="G23" s="2">
        <v>62</v>
      </c>
      <c r="H23" s="27"/>
      <c r="I23" s="2">
        <f t="shared" si="0"/>
        <v>17</v>
      </c>
      <c r="J23" s="10">
        <f t="shared" si="1"/>
        <v>0.78481012658227844</v>
      </c>
      <c r="K23" s="30"/>
    </row>
    <row r="24" spans="1:11" x14ac:dyDescent="0.25">
      <c r="A24" s="24"/>
      <c r="B24" s="25"/>
      <c r="C24" s="3" t="s">
        <v>53</v>
      </c>
      <c r="D24" s="25"/>
      <c r="E24" s="2">
        <v>73</v>
      </c>
      <c r="F24" s="28"/>
      <c r="G24" s="2">
        <v>61</v>
      </c>
      <c r="H24" s="28"/>
      <c r="I24" s="2">
        <f t="shared" si="0"/>
        <v>12</v>
      </c>
      <c r="J24" s="10">
        <f t="shared" si="1"/>
        <v>0.83561643835616439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>
        <v>40</v>
      </c>
      <c r="F25" s="26">
        <f>SUM(E25:E28)</f>
        <v>261</v>
      </c>
      <c r="G25" s="2">
        <v>40</v>
      </c>
      <c r="H25" s="26">
        <f>SUM(G25:G28)</f>
        <v>250</v>
      </c>
      <c r="I25" s="2">
        <f t="shared" si="0"/>
        <v>0</v>
      </c>
      <c r="J25" s="10">
        <f t="shared" si="1"/>
        <v>1</v>
      </c>
      <c r="K25" s="29">
        <f>H25/F25</f>
        <v>0.95785440613026818</v>
      </c>
    </row>
    <row r="26" spans="1:11" x14ac:dyDescent="0.25">
      <c r="A26" s="24"/>
      <c r="B26" s="24"/>
      <c r="C26" s="3" t="s">
        <v>56</v>
      </c>
      <c r="D26" s="24"/>
      <c r="E26" s="2">
        <v>37</v>
      </c>
      <c r="F26" s="27"/>
      <c r="G26" s="2">
        <v>37</v>
      </c>
      <c r="H26" s="27"/>
      <c r="I26" s="2">
        <f t="shared" si="0"/>
        <v>0</v>
      </c>
      <c r="J26" s="10">
        <f t="shared" si="1"/>
        <v>1</v>
      </c>
      <c r="K26" s="30"/>
    </row>
    <row r="27" spans="1:11" x14ac:dyDescent="0.25">
      <c r="A27" s="24"/>
      <c r="B27" s="24"/>
      <c r="C27" s="3" t="s">
        <v>57</v>
      </c>
      <c r="D27" s="24"/>
      <c r="E27" s="2">
        <v>104</v>
      </c>
      <c r="F27" s="27"/>
      <c r="G27" s="2">
        <v>103</v>
      </c>
      <c r="H27" s="27"/>
      <c r="I27" s="2">
        <f t="shared" si="0"/>
        <v>1</v>
      </c>
      <c r="J27" s="10">
        <f t="shared" si="1"/>
        <v>0.99038461538461542</v>
      </c>
      <c r="K27" s="30"/>
    </row>
    <row r="28" spans="1:11" x14ac:dyDescent="0.25">
      <c r="A28" s="24"/>
      <c r="B28" s="25"/>
      <c r="C28" s="3" t="s">
        <v>84</v>
      </c>
      <c r="D28" s="25"/>
      <c r="E28" s="2">
        <v>80</v>
      </c>
      <c r="F28" s="28"/>
      <c r="G28" s="2">
        <v>70</v>
      </c>
      <c r="H28" s="28"/>
      <c r="I28" s="2">
        <f t="shared" si="0"/>
        <v>10</v>
      </c>
      <c r="J28" s="10">
        <f t="shared" si="1"/>
        <v>0.875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>
        <v>91</v>
      </c>
      <c r="F29" s="26">
        <f>SUM(E29:E33)</f>
        <v>292</v>
      </c>
      <c r="G29" s="2">
        <v>91</v>
      </c>
      <c r="H29" s="26">
        <f>SUM(G29:G33)</f>
        <v>263</v>
      </c>
      <c r="I29" s="2">
        <f t="shared" si="0"/>
        <v>0</v>
      </c>
      <c r="J29" s="10">
        <f t="shared" si="1"/>
        <v>1</v>
      </c>
      <c r="K29" s="29">
        <f>H29/F29</f>
        <v>0.90068493150684936</v>
      </c>
    </row>
    <row r="30" spans="1:11" x14ac:dyDescent="0.25">
      <c r="A30" s="24"/>
      <c r="B30" s="24"/>
      <c r="C30" s="3" t="s">
        <v>26</v>
      </c>
      <c r="D30" s="24"/>
      <c r="E30" s="2">
        <v>74</v>
      </c>
      <c r="F30" s="27"/>
      <c r="G30" s="2">
        <v>71</v>
      </c>
      <c r="H30" s="27"/>
      <c r="I30" s="2">
        <f t="shared" si="0"/>
        <v>3</v>
      </c>
      <c r="J30" s="10">
        <f t="shared" si="1"/>
        <v>0.95945945945945943</v>
      </c>
      <c r="K30" s="30"/>
    </row>
    <row r="31" spans="1:11" x14ac:dyDescent="0.25">
      <c r="A31" s="24"/>
      <c r="B31" s="24"/>
      <c r="C31" s="3" t="s">
        <v>31</v>
      </c>
      <c r="D31" s="24"/>
      <c r="E31" s="2">
        <v>42</v>
      </c>
      <c r="F31" s="27"/>
      <c r="G31" s="2">
        <v>25</v>
      </c>
      <c r="H31" s="27"/>
      <c r="I31" s="2">
        <f t="shared" si="0"/>
        <v>17</v>
      </c>
      <c r="J31" s="10">
        <f t="shared" si="1"/>
        <v>0.59523809523809523</v>
      </c>
      <c r="K31" s="30"/>
    </row>
    <row r="32" spans="1:11" x14ac:dyDescent="0.25">
      <c r="A32" s="24"/>
      <c r="B32" s="24"/>
      <c r="C32" s="3" t="s">
        <v>27</v>
      </c>
      <c r="D32" s="24"/>
      <c r="E32" s="2">
        <v>59</v>
      </c>
      <c r="F32" s="27"/>
      <c r="G32" s="2">
        <v>55</v>
      </c>
      <c r="H32" s="27"/>
      <c r="I32" s="2">
        <f t="shared" si="0"/>
        <v>4</v>
      </c>
      <c r="J32" s="10">
        <f t="shared" si="1"/>
        <v>0.93220338983050843</v>
      </c>
      <c r="K32" s="30"/>
    </row>
    <row r="33" spans="1:11" x14ac:dyDescent="0.25">
      <c r="A33" s="24"/>
      <c r="B33" s="25"/>
      <c r="C33" s="3" t="s">
        <v>45</v>
      </c>
      <c r="D33" s="25"/>
      <c r="E33" s="2">
        <v>26</v>
      </c>
      <c r="F33" s="28"/>
      <c r="G33" s="2">
        <v>21</v>
      </c>
      <c r="H33" s="28"/>
      <c r="I33" s="2">
        <f t="shared" si="0"/>
        <v>5</v>
      </c>
      <c r="J33" s="10">
        <f t="shared" si="1"/>
        <v>0.80769230769230771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>
        <v>30</v>
      </c>
      <c r="F34" s="26">
        <f>SUM(E34:E38)</f>
        <v>292</v>
      </c>
      <c r="G34" s="2">
        <v>23</v>
      </c>
      <c r="H34" s="26">
        <f>SUM(G34:G38)</f>
        <v>197</v>
      </c>
      <c r="I34" s="2">
        <f t="shared" si="0"/>
        <v>7</v>
      </c>
      <c r="J34" s="10">
        <f t="shared" si="1"/>
        <v>0.76666666666666672</v>
      </c>
      <c r="K34" s="29">
        <f>H34/F34</f>
        <v>0.67465753424657537</v>
      </c>
    </row>
    <row r="35" spans="1:11" x14ac:dyDescent="0.25">
      <c r="A35" s="24"/>
      <c r="B35" s="24"/>
      <c r="C35" s="3" t="s">
        <v>86</v>
      </c>
      <c r="D35" s="24"/>
      <c r="E35" s="2">
        <v>58</v>
      </c>
      <c r="F35" s="27"/>
      <c r="G35" s="2">
        <v>46</v>
      </c>
      <c r="H35" s="27"/>
      <c r="I35" s="2">
        <f t="shared" si="0"/>
        <v>12</v>
      </c>
      <c r="J35" s="10">
        <f t="shared" si="1"/>
        <v>0.7931034482758621</v>
      </c>
      <c r="K35" s="30"/>
    </row>
    <row r="36" spans="1:11" x14ac:dyDescent="0.25">
      <c r="A36" s="24"/>
      <c r="B36" s="24"/>
      <c r="C36" s="3" t="s">
        <v>87</v>
      </c>
      <c r="D36" s="24"/>
      <c r="E36" s="2">
        <v>83</v>
      </c>
      <c r="F36" s="27"/>
      <c r="G36" s="2">
        <v>73</v>
      </c>
      <c r="H36" s="27"/>
      <c r="I36" s="2">
        <f t="shared" si="0"/>
        <v>10</v>
      </c>
      <c r="J36" s="10">
        <f t="shared" si="1"/>
        <v>0.87951807228915657</v>
      </c>
      <c r="K36" s="30"/>
    </row>
    <row r="37" spans="1:11" x14ac:dyDescent="0.25">
      <c r="A37" s="24"/>
      <c r="B37" s="24"/>
      <c r="C37" s="3" t="s">
        <v>89</v>
      </c>
      <c r="D37" s="24"/>
      <c r="E37" s="2">
        <v>64</v>
      </c>
      <c r="F37" s="27"/>
      <c r="G37" s="2">
        <v>53</v>
      </c>
      <c r="H37" s="27"/>
      <c r="I37" s="2">
        <f t="shared" si="0"/>
        <v>11</v>
      </c>
      <c r="J37" s="10">
        <f t="shared" si="1"/>
        <v>0.828125</v>
      </c>
      <c r="K37" s="30"/>
    </row>
    <row r="38" spans="1:11" x14ac:dyDescent="0.25">
      <c r="A38" s="24"/>
      <c r="B38" s="25"/>
      <c r="C38" s="3" t="s">
        <v>88</v>
      </c>
      <c r="D38" s="25"/>
      <c r="E38" s="2">
        <v>57</v>
      </c>
      <c r="F38" s="28"/>
      <c r="G38" s="2">
        <v>2</v>
      </c>
      <c r="H38" s="28"/>
      <c r="I38" s="2">
        <f t="shared" si="0"/>
        <v>55</v>
      </c>
      <c r="J38" s="10">
        <f t="shared" si="1"/>
        <v>3.5087719298245612E-2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>
        <v>43</v>
      </c>
      <c r="F39" s="26">
        <f>SUM(E39:E42)</f>
        <v>277</v>
      </c>
      <c r="G39" s="2">
        <v>0</v>
      </c>
      <c r="H39" s="26">
        <f>SUM(G39:G42)</f>
        <v>1</v>
      </c>
      <c r="I39" s="2">
        <f>E39-G39</f>
        <v>43</v>
      </c>
      <c r="J39" s="10">
        <f>G39/E39</f>
        <v>0</v>
      </c>
      <c r="K39" s="29">
        <f>H39/F39</f>
        <v>3.6101083032490976E-3</v>
      </c>
    </row>
    <row r="40" spans="1:11" x14ac:dyDescent="0.25">
      <c r="A40" s="24"/>
      <c r="B40" s="24"/>
      <c r="C40" s="3" t="s">
        <v>92</v>
      </c>
      <c r="D40" s="24"/>
      <c r="E40" s="2">
        <v>81</v>
      </c>
      <c r="F40" s="27"/>
      <c r="G40" s="2">
        <v>1</v>
      </c>
      <c r="H40" s="27"/>
      <c r="I40" s="2">
        <f>E40-G40</f>
        <v>80</v>
      </c>
      <c r="J40" s="10">
        <f>G40/E40</f>
        <v>1.2345679012345678E-2</v>
      </c>
      <c r="K40" s="30"/>
    </row>
    <row r="41" spans="1:11" x14ac:dyDescent="0.25">
      <c r="A41" s="24"/>
      <c r="B41" s="24"/>
      <c r="C41" s="3" t="s">
        <v>93</v>
      </c>
      <c r="D41" s="24"/>
      <c r="E41" s="2">
        <v>70</v>
      </c>
      <c r="F41" s="27"/>
      <c r="G41" s="2">
        <v>0</v>
      </c>
      <c r="H41" s="27"/>
      <c r="I41" s="2">
        <f t="shared" si="0"/>
        <v>70</v>
      </c>
      <c r="J41" s="10">
        <f t="shared" si="1"/>
        <v>0</v>
      </c>
      <c r="K41" s="30"/>
    </row>
    <row r="42" spans="1:11" x14ac:dyDescent="0.25">
      <c r="A42" s="25"/>
      <c r="B42" s="25"/>
      <c r="C42" s="3" t="s">
        <v>94</v>
      </c>
      <c r="D42" s="25"/>
      <c r="E42" s="2">
        <v>83</v>
      </c>
      <c r="F42" s="28"/>
      <c r="G42" s="2">
        <v>0</v>
      </c>
      <c r="H42" s="28"/>
      <c r="I42" s="2">
        <f t="shared" si="0"/>
        <v>83</v>
      </c>
      <c r="J42" s="10">
        <f t="shared" si="1"/>
        <v>0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>
        <v>51</v>
      </c>
      <c r="F43" s="26">
        <f>SUM(E43:E47)</f>
        <v>246</v>
      </c>
      <c r="G43" s="2">
        <v>51</v>
      </c>
      <c r="H43" s="26">
        <f>SUM(G43:G47)</f>
        <v>222</v>
      </c>
      <c r="I43" s="2">
        <f t="shared" si="0"/>
        <v>0</v>
      </c>
      <c r="J43" s="10">
        <f t="shared" si="1"/>
        <v>1</v>
      </c>
      <c r="K43" s="29">
        <f>H43/F43</f>
        <v>0.90243902439024393</v>
      </c>
    </row>
    <row r="44" spans="1:11" x14ac:dyDescent="0.25">
      <c r="A44" s="24"/>
      <c r="B44" s="24"/>
      <c r="C44" s="3" t="s">
        <v>39</v>
      </c>
      <c r="D44" s="24"/>
      <c r="E44" s="2">
        <v>47</v>
      </c>
      <c r="F44" s="27"/>
      <c r="G44" s="2">
        <v>46</v>
      </c>
      <c r="H44" s="27"/>
      <c r="I44" s="2">
        <f t="shared" si="0"/>
        <v>1</v>
      </c>
      <c r="J44" s="10">
        <f t="shared" si="1"/>
        <v>0.97872340425531912</v>
      </c>
      <c r="K44" s="30"/>
    </row>
    <row r="45" spans="1:11" x14ac:dyDescent="0.25">
      <c r="A45" s="24"/>
      <c r="B45" s="24"/>
      <c r="C45" s="3" t="s">
        <v>40</v>
      </c>
      <c r="D45" s="24"/>
      <c r="E45" s="2">
        <v>89</v>
      </c>
      <c r="F45" s="27"/>
      <c r="G45" s="2">
        <v>71</v>
      </c>
      <c r="H45" s="27"/>
      <c r="I45" s="2">
        <f t="shared" si="0"/>
        <v>18</v>
      </c>
      <c r="J45" s="10">
        <f t="shared" si="1"/>
        <v>0.797752808988764</v>
      </c>
      <c r="K45" s="30"/>
    </row>
    <row r="46" spans="1:11" x14ac:dyDescent="0.25">
      <c r="A46" s="24"/>
      <c r="B46" s="24"/>
      <c r="C46" s="3" t="s">
        <v>41</v>
      </c>
      <c r="D46" s="24"/>
      <c r="E46" s="2">
        <v>35</v>
      </c>
      <c r="F46" s="27"/>
      <c r="G46" s="2">
        <v>34</v>
      </c>
      <c r="H46" s="27"/>
      <c r="I46" s="2">
        <f t="shared" si="0"/>
        <v>1</v>
      </c>
      <c r="J46" s="10">
        <f t="shared" si="1"/>
        <v>0.97142857142857142</v>
      </c>
      <c r="K46" s="30"/>
    </row>
    <row r="47" spans="1:11" x14ac:dyDescent="0.25">
      <c r="A47" s="24"/>
      <c r="B47" s="25"/>
      <c r="C47" s="3" t="s">
        <v>42</v>
      </c>
      <c r="D47" s="25"/>
      <c r="E47" s="2">
        <v>24</v>
      </c>
      <c r="F47" s="28"/>
      <c r="G47" s="2">
        <v>20</v>
      </c>
      <c r="H47" s="28"/>
      <c r="I47" s="2">
        <f t="shared" si="0"/>
        <v>4</v>
      </c>
      <c r="J47" s="10">
        <f t="shared" si="1"/>
        <v>0.83333333333333337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>
        <v>35</v>
      </c>
      <c r="F48" s="26">
        <f>SUM(E48:E55)</f>
        <v>229</v>
      </c>
      <c r="G48" s="2">
        <v>35</v>
      </c>
      <c r="H48" s="26">
        <f>SUM(G48:G55)</f>
        <v>222</v>
      </c>
      <c r="I48" s="2">
        <f t="shared" si="0"/>
        <v>0</v>
      </c>
      <c r="J48" s="10">
        <f t="shared" si="1"/>
        <v>1</v>
      </c>
      <c r="K48" s="29">
        <f>H48/F48</f>
        <v>0.96943231441048039</v>
      </c>
    </row>
    <row r="49" spans="1:11" x14ac:dyDescent="0.25">
      <c r="A49" s="24"/>
      <c r="B49" s="24"/>
      <c r="C49" s="3" t="s">
        <v>47</v>
      </c>
      <c r="D49" s="24"/>
      <c r="E49" s="2">
        <v>67</v>
      </c>
      <c r="F49" s="27"/>
      <c r="G49" s="2">
        <v>67</v>
      </c>
      <c r="H49" s="27"/>
      <c r="I49" s="2">
        <f t="shared" si="0"/>
        <v>0</v>
      </c>
      <c r="J49" s="10">
        <f t="shared" si="1"/>
        <v>1</v>
      </c>
      <c r="K49" s="30"/>
    </row>
    <row r="50" spans="1:11" x14ac:dyDescent="0.25">
      <c r="A50" s="24"/>
      <c r="B50" s="24"/>
      <c r="C50" s="3" t="s">
        <v>48</v>
      </c>
      <c r="D50" s="24"/>
      <c r="E50" s="2">
        <v>14</v>
      </c>
      <c r="F50" s="27"/>
      <c r="G50" s="2">
        <v>13</v>
      </c>
      <c r="H50" s="27"/>
      <c r="I50" s="2">
        <f t="shared" si="0"/>
        <v>1</v>
      </c>
      <c r="J50" s="10">
        <f t="shared" si="1"/>
        <v>0.9285714285714286</v>
      </c>
      <c r="K50" s="30"/>
    </row>
    <row r="51" spans="1:11" x14ac:dyDescent="0.25">
      <c r="A51" s="24"/>
      <c r="B51" s="24"/>
      <c r="C51" s="3" t="s">
        <v>49</v>
      </c>
      <c r="D51" s="24"/>
      <c r="E51" s="2">
        <v>11</v>
      </c>
      <c r="F51" s="27"/>
      <c r="G51" s="2">
        <v>11</v>
      </c>
      <c r="H51" s="27"/>
      <c r="I51" s="2">
        <f t="shared" si="0"/>
        <v>0</v>
      </c>
      <c r="J51" s="10">
        <f t="shared" si="1"/>
        <v>1</v>
      </c>
      <c r="K51" s="30"/>
    </row>
    <row r="52" spans="1:11" x14ac:dyDescent="0.25">
      <c r="A52" s="24"/>
      <c r="B52" s="24"/>
      <c r="C52" s="3" t="s">
        <v>50</v>
      </c>
      <c r="D52" s="24"/>
      <c r="E52" s="2">
        <v>5</v>
      </c>
      <c r="F52" s="27"/>
      <c r="G52" s="2">
        <v>4</v>
      </c>
      <c r="H52" s="27"/>
      <c r="I52" s="2">
        <f t="shared" si="0"/>
        <v>1</v>
      </c>
      <c r="J52" s="10">
        <f t="shared" si="1"/>
        <v>0.8</v>
      </c>
      <c r="K52" s="30"/>
    </row>
    <row r="53" spans="1:11" x14ac:dyDescent="0.25">
      <c r="A53" s="24"/>
      <c r="B53" s="24"/>
      <c r="C53" s="3" t="s">
        <v>51</v>
      </c>
      <c r="D53" s="24"/>
      <c r="E53" s="2">
        <v>42</v>
      </c>
      <c r="F53" s="27"/>
      <c r="G53" s="2">
        <v>39</v>
      </c>
      <c r="H53" s="27"/>
      <c r="I53" s="2">
        <f t="shared" si="0"/>
        <v>3</v>
      </c>
      <c r="J53" s="10">
        <f t="shared" si="1"/>
        <v>0.9285714285714286</v>
      </c>
      <c r="K53" s="30"/>
    </row>
    <row r="54" spans="1:11" x14ac:dyDescent="0.25">
      <c r="A54" s="24"/>
      <c r="B54" s="24"/>
      <c r="C54" s="3" t="s">
        <v>52</v>
      </c>
      <c r="D54" s="24"/>
      <c r="E54" s="2">
        <v>23</v>
      </c>
      <c r="F54" s="27"/>
      <c r="G54" s="2">
        <v>22</v>
      </c>
      <c r="H54" s="27"/>
      <c r="I54" s="2">
        <f t="shared" si="0"/>
        <v>1</v>
      </c>
      <c r="J54" s="10">
        <f t="shared" si="1"/>
        <v>0.95652173913043481</v>
      </c>
      <c r="K54" s="30"/>
    </row>
    <row r="55" spans="1:11" x14ac:dyDescent="0.25">
      <c r="A55" s="25"/>
      <c r="B55" s="25"/>
      <c r="C55" s="3" t="s">
        <v>43</v>
      </c>
      <c r="D55" s="25"/>
      <c r="E55" s="2">
        <v>32</v>
      </c>
      <c r="F55" s="28"/>
      <c r="G55" s="2">
        <v>31</v>
      </c>
      <c r="H55" s="28"/>
      <c r="I55" s="2">
        <f t="shared" si="0"/>
        <v>1</v>
      </c>
      <c r="J55" s="10">
        <f t="shared" si="1"/>
        <v>0.96875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>
        <v>71</v>
      </c>
      <c r="F56" s="26">
        <f>SUM(E56:E59)</f>
        <v>287</v>
      </c>
      <c r="G56" s="2">
        <v>29</v>
      </c>
      <c r="H56" s="26">
        <f>SUM(G56:G59)</f>
        <v>104</v>
      </c>
      <c r="I56" s="2">
        <f t="shared" si="0"/>
        <v>42</v>
      </c>
      <c r="J56" s="10">
        <f t="shared" si="1"/>
        <v>0.40845070422535212</v>
      </c>
      <c r="K56" s="29">
        <f>H56/F56</f>
        <v>0.3623693379790941</v>
      </c>
    </row>
    <row r="57" spans="1:11" x14ac:dyDescent="0.25">
      <c r="A57" s="24"/>
      <c r="B57" s="24"/>
      <c r="C57" s="3" t="s">
        <v>67</v>
      </c>
      <c r="D57" s="24"/>
      <c r="E57" s="2">
        <v>55</v>
      </c>
      <c r="F57" s="27"/>
      <c r="G57" s="2">
        <v>31</v>
      </c>
      <c r="H57" s="27"/>
      <c r="I57" s="2">
        <f t="shared" si="0"/>
        <v>24</v>
      </c>
      <c r="J57" s="10">
        <f t="shared" si="1"/>
        <v>0.5636363636363636</v>
      </c>
      <c r="K57" s="30"/>
    </row>
    <row r="58" spans="1:11" x14ac:dyDescent="0.25">
      <c r="A58" s="24"/>
      <c r="B58" s="24"/>
      <c r="C58" s="3" t="s">
        <v>68</v>
      </c>
      <c r="D58" s="24"/>
      <c r="E58" s="2">
        <v>58</v>
      </c>
      <c r="F58" s="27"/>
      <c r="G58" s="2">
        <v>44</v>
      </c>
      <c r="H58" s="27"/>
      <c r="I58" s="2">
        <f t="shared" si="0"/>
        <v>14</v>
      </c>
      <c r="J58" s="10">
        <f t="shared" si="1"/>
        <v>0.75862068965517238</v>
      </c>
      <c r="K58" s="30"/>
    </row>
    <row r="59" spans="1:11" x14ac:dyDescent="0.25">
      <c r="A59" s="24"/>
      <c r="B59" s="24"/>
      <c r="C59" s="3" t="s">
        <v>69</v>
      </c>
      <c r="D59" s="25"/>
      <c r="E59" s="2">
        <v>103</v>
      </c>
      <c r="F59" s="28"/>
      <c r="G59" s="2">
        <v>0</v>
      </c>
      <c r="H59" s="28"/>
      <c r="I59" s="2">
        <f t="shared" si="0"/>
        <v>103</v>
      </c>
      <c r="J59" s="10">
        <f t="shared" si="1"/>
        <v>0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>
        <v>79</v>
      </c>
      <c r="F60" s="26">
        <f>SUM(E60:E63)</f>
        <v>221</v>
      </c>
      <c r="G60" s="2">
        <v>1</v>
      </c>
      <c r="H60" s="26">
        <f>SUM(G60:G63)</f>
        <v>3</v>
      </c>
      <c r="I60" s="2">
        <f t="shared" si="0"/>
        <v>78</v>
      </c>
      <c r="J60" s="10">
        <f t="shared" si="1"/>
        <v>1.2658227848101266E-2</v>
      </c>
      <c r="K60" s="29">
        <f>H60/F60</f>
        <v>1.3574660633484163E-2</v>
      </c>
    </row>
    <row r="61" spans="1:11" x14ac:dyDescent="0.25">
      <c r="A61" s="24"/>
      <c r="B61" s="24"/>
      <c r="C61" s="3" t="s">
        <v>71</v>
      </c>
      <c r="D61" s="24"/>
      <c r="E61" s="2">
        <v>72</v>
      </c>
      <c r="F61" s="27"/>
      <c r="G61" s="2">
        <v>1</v>
      </c>
      <c r="H61" s="27"/>
      <c r="I61" s="2">
        <f t="shared" si="0"/>
        <v>71</v>
      </c>
      <c r="J61" s="10">
        <f t="shared" si="1"/>
        <v>1.3888888888888888E-2</v>
      </c>
      <c r="K61" s="30"/>
    </row>
    <row r="62" spans="1:11" x14ac:dyDescent="0.25">
      <c r="A62" s="24"/>
      <c r="B62" s="24"/>
      <c r="C62" s="3" t="s">
        <v>72</v>
      </c>
      <c r="D62" s="24"/>
      <c r="E62" s="2">
        <v>34</v>
      </c>
      <c r="F62" s="27"/>
      <c r="G62" s="2">
        <v>0</v>
      </c>
      <c r="H62" s="27"/>
      <c r="I62" s="2">
        <f t="shared" si="0"/>
        <v>34</v>
      </c>
      <c r="J62" s="10">
        <f t="shared" si="1"/>
        <v>0</v>
      </c>
      <c r="K62" s="30"/>
    </row>
    <row r="63" spans="1:11" x14ac:dyDescent="0.25">
      <c r="A63" s="25"/>
      <c r="B63" s="25"/>
      <c r="C63" s="3" t="s">
        <v>73</v>
      </c>
      <c r="D63" s="25"/>
      <c r="E63" s="2">
        <v>36</v>
      </c>
      <c r="F63" s="28"/>
      <c r="G63" s="2">
        <v>1</v>
      </c>
      <c r="H63" s="28"/>
      <c r="I63" s="2">
        <f t="shared" si="0"/>
        <v>35</v>
      </c>
      <c r="J63" s="10">
        <f t="shared" si="1"/>
        <v>2.7777777777777776E-2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>
        <v>287</v>
      </c>
      <c r="F64" s="5">
        <f>E64</f>
        <v>287</v>
      </c>
      <c r="G64" s="2">
        <v>229</v>
      </c>
      <c r="H64" s="5">
        <f>SUM(G64:G64)</f>
        <v>229</v>
      </c>
      <c r="I64" s="2">
        <f t="shared" si="0"/>
        <v>58</v>
      </c>
      <c r="J64" s="10">
        <f t="shared" si="1"/>
        <v>0.79790940766550522</v>
      </c>
      <c r="K64" s="10">
        <f>H64/F64</f>
        <v>0.79790940766550522</v>
      </c>
    </row>
    <row r="65" spans="1:11" x14ac:dyDescent="0.25">
      <c r="A65" s="3" t="s">
        <v>11</v>
      </c>
      <c r="B65" s="41"/>
      <c r="C65" s="42"/>
      <c r="D65" s="3" t="s">
        <v>103</v>
      </c>
      <c r="E65" s="2">
        <v>128</v>
      </c>
      <c r="F65" s="5">
        <f>E65</f>
        <v>128</v>
      </c>
      <c r="G65" s="2">
        <v>108</v>
      </c>
      <c r="H65" s="5">
        <f>SUM(G65:G65)</f>
        <v>108</v>
      </c>
      <c r="I65" s="2">
        <f t="shared" si="0"/>
        <v>20</v>
      </c>
      <c r="J65" s="10">
        <f t="shared" si="1"/>
        <v>0.84375</v>
      </c>
      <c r="K65" s="10">
        <f>H65/F65</f>
        <v>0.84375</v>
      </c>
    </row>
    <row r="66" spans="1:11" ht="15.6" customHeight="1" x14ac:dyDescent="0.25">
      <c r="A66" s="23" t="s">
        <v>7</v>
      </c>
      <c r="B66" s="41"/>
      <c r="C66" s="42"/>
      <c r="D66" s="3" t="s">
        <v>95</v>
      </c>
      <c r="E66" s="45">
        <v>221</v>
      </c>
      <c r="F66" s="26">
        <f>E66</f>
        <v>221</v>
      </c>
      <c r="G66" s="2">
        <v>71</v>
      </c>
      <c r="H66" s="26">
        <f>SUM(G66:G67)</f>
        <v>190</v>
      </c>
      <c r="I66" s="45">
        <f>F66-H66</f>
        <v>31</v>
      </c>
      <c r="J66" s="29">
        <f>H66/F66</f>
        <v>0.85972850678733037</v>
      </c>
      <c r="K66" s="29">
        <f>H66/F66</f>
        <v>0.85972850678733037</v>
      </c>
    </row>
    <row r="67" spans="1:11" x14ac:dyDescent="0.25">
      <c r="A67" s="25"/>
      <c r="B67" s="41"/>
      <c r="C67" s="42"/>
      <c r="D67" s="3" t="s">
        <v>96</v>
      </c>
      <c r="E67" s="46"/>
      <c r="F67" s="28"/>
      <c r="G67" s="2">
        <v>119</v>
      </c>
      <c r="H67" s="28"/>
      <c r="I67" s="46"/>
      <c r="J67" s="31"/>
      <c r="K67" s="31"/>
    </row>
    <row r="68" spans="1:11" x14ac:dyDescent="0.25">
      <c r="A68" s="3" t="s">
        <v>21</v>
      </c>
      <c r="B68" s="41"/>
      <c r="C68" s="42"/>
      <c r="D68" s="3" t="s">
        <v>95</v>
      </c>
      <c r="E68" s="2">
        <v>275</v>
      </c>
      <c r="F68" s="5">
        <f>E68</f>
        <v>275</v>
      </c>
      <c r="G68" s="2">
        <v>113</v>
      </c>
      <c r="H68" s="5">
        <f>SUM(G68:G68)</f>
        <v>113</v>
      </c>
      <c r="I68" s="2">
        <f>E68-G68</f>
        <v>162</v>
      </c>
      <c r="J68" s="10">
        <f t="shared" si="1"/>
        <v>0.41090909090909089</v>
      </c>
      <c r="K68" s="10">
        <f>H68/F68</f>
        <v>0.41090909090909089</v>
      </c>
    </row>
    <row r="69" spans="1:11" x14ac:dyDescent="0.25">
      <c r="A69" s="3" t="s">
        <v>22</v>
      </c>
      <c r="B69" s="41"/>
      <c r="C69" s="42"/>
      <c r="D69" s="3" t="s">
        <v>95</v>
      </c>
      <c r="E69" s="2">
        <v>117</v>
      </c>
      <c r="F69" s="5">
        <f t="shared" ref="F69:F78" si="2">E69</f>
        <v>117</v>
      </c>
      <c r="G69" s="2">
        <v>0</v>
      </c>
      <c r="H69" s="5">
        <f t="shared" ref="H69:H78" si="3">SUM(G69:G69)</f>
        <v>0</v>
      </c>
      <c r="I69" s="2">
        <f t="shared" ref="I69:I74" si="4">E69-G69</f>
        <v>117</v>
      </c>
      <c r="J69" s="10">
        <f>G69/E69</f>
        <v>0</v>
      </c>
      <c r="K69" s="10">
        <f>H69/F69</f>
        <v>0</v>
      </c>
    </row>
    <row r="70" spans="1:11" x14ac:dyDescent="0.25">
      <c r="A70" s="23" t="s">
        <v>14</v>
      </c>
      <c r="B70" s="41"/>
      <c r="C70" s="42"/>
      <c r="D70" s="3" t="s">
        <v>97</v>
      </c>
      <c r="E70" s="45">
        <v>379</v>
      </c>
      <c r="F70" s="26">
        <f>E70</f>
        <v>379</v>
      </c>
      <c r="G70" s="2">
        <v>175</v>
      </c>
      <c r="H70" s="26">
        <f>G70+G71</f>
        <v>300</v>
      </c>
      <c r="I70" s="45">
        <f>F70-H70</f>
        <v>79</v>
      </c>
      <c r="J70" s="29">
        <f>H70/F70</f>
        <v>0.79155672823218992</v>
      </c>
      <c r="K70" s="29">
        <f>H70/F70</f>
        <v>0.79155672823218992</v>
      </c>
    </row>
    <row r="71" spans="1:11" x14ac:dyDescent="0.25">
      <c r="A71" s="25"/>
      <c r="B71" s="41"/>
      <c r="C71" s="42"/>
      <c r="D71" s="3" t="s">
        <v>98</v>
      </c>
      <c r="E71" s="46"/>
      <c r="F71" s="28"/>
      <c r="G71" s="2">
        <v>125</v>
      </c>
      <c r="H71" s="28"/>
      <c r="I71" s="46"/>
      <c r="J71" s="31"/>
      <c r="K71" s="31"/>
    </row>
    <row r="72" spans="1:11" x14ac:dyDescent="0.25">
      <c r="A72" s="3" t="s">
        <v>15</v>
      </c>
      <c r="B72" s="41"/>
      <c r="C72" s="42"/>
      <c r="D72" s="3" t="s">
        <v>97</v>
      </c>
      <c r="E72" s="2">
        <v>118</v>
      </c>
      <c r="F72" s="5">
        <f t="shared" si="2"/>
        <v>118</v>
      </c>
      <c r="G72" s="2">
        <v>114</v>
      </c>
      <c r="H72" s="5">
        <f t="shared" si="3"/>
        <v>114</v>
      </c>
      <c r="I72" s="2">
        <f>E72-G72</f>
        <v>4</v>
      </c>
      <c r="J72" s="10">
        <f>G72/E72</f>
        <v>0.96610169491525422</v>
      </c>
      <c r="K72" s="10">
        <f t="shared" ref="K72:K74" si="5">H72/F72</f>
        <v>0.96610169491525422</v>
      </c>
    </row>
    <row r="73" spans="1:11" x14ac:dyDescent="0.25">
      <c r="A73" s="3" t="s">
        <v>16</v>
      </c>
      <c r="B73" s="41"/>
      <c r="C73" s="42"/>
      <c r="D73" s="3" t="s">
        <v>97</v>
      </c>
      <c r="E73" s="2">
        <v>213</v>
      </c>
      <c r="F73" s="5">
        <f t="shared" si="2"/>
        <v>213</v>
      </c>
      <c r="G73" s="2">
        <v>60</v>
      </c>
      <c r="H73" s="5">
        <f t="shared" si="3"/>
        <v>60</v>
      </c>
      <c r="I73" s="2">
        <f t="shared" si="4"/>
        <v>153</v>
      </c>
      <c r="J73" s="10">
        <f t="shared" ref="J73:J74" si="6">G73/E73</f>
        <v>0.28169014084507044</v>
      </c>
      <c r="K73" s="10">
        <f t="shared" si="5"/>
        <v>0.28169014084507044</v>
      </c>
    </row>
    <row r="74" spans="1:11" x14ac:dyDescent="0.25">
      <c r="A74" s="3" t="s">
        <v>17</v>
      </c>
      <c r="B74" s="43"/>
      <c r="C74" s="44"/>
      <c r="D74" s="3" t="s">
        <v>97</v>
      </c>
      <c r="E74" s="2">
        <v>105</v>
      </c>
      <c r="F74" s="5">
        <f t="shared" si="2"/>
        <v>105</v>
      </c>
      <c r="G74" s="2">
        <v>105</v>
      </c>
      <c r="H74" s="5">
        <f t="shared" si="3"/>
        <v>105</v>
      </c>
      <c r="I74" s="2">
        <f t="shared" si="4"/>
        <v>0</v>
      </c>
      <c r="J74" s="10">
        <f t="shared" si="6"/>
        <v>1</v>
      </c>
      <c r="K74" s="10">
        <f t="shared" si="5"/>
        <v>1</v>
      </c>
    </row>
    <row r="75" spans="1:11" x14ac:dyDescent="0.25">
      <c r="A75" s="16" t="s">
        <v>19</v>
      </c>
      <c r="B75" s="39"/>
      <c r="C75" s="40"/>
      <c r="D75" s="3" t="s">
        <v>100</v>
      </c>
      <c r="E75" s="15">
        <v>268</v>
      </c>
      <c r="F75" s="17">
        <f>E75</f>
        <v>268</v>
      </c>
      <c r="G75" s="2">
        <v>0</v>
      </c>
      <c r="H75" s="5">
        <f t="shared" si="3"/>
        <v>0</v>
      </c>
      <c r="I75" s="15">
        <f>F75-H75</f>
        <v>268</v>
      </c>
      <c r="J75" s="18">
        <f>H75/F75</f>
        <v>0</v>
      </c>
      <c r="K75" s="18">
        <f>H75/F75</f>
        <v>0</v>
      </c>
    </row>
    <row r="76" spans="1:11" x14ac:dyDescent="0.25">
      <c r="A76" s="3" t="s">
        <v>20</v>
      </c>
      <c r="B76" s="41"/>
      <c r="C76" s="42"/>
      <c r="D76" s="3" t="s">
        <v>100</v>
      </c>
      <c r="E76" s="2">
        <v>277</v>
      </c>
      <c r="F76" s="5">
        <f t="shared" si="2"/>
        <v>277</v>
      </c>
      <c r="G76" s="2">
        <v>117</v>
      </c>
      <c r="H76" s="5">
        <f t="shared" si="3"/>
        <v>117</v>
      </c>
      <c r="I76" s="2">
        <f t="shared" ref="I76:I78" si="7">E76-G76</f>
        <v>160</v>
      </c>
      <c r="J76" s="10">
        <f t="shared" ref="J76:K78" si="8">G76/E76</f>
        <v>0.42238267148014441</v>
      </c>
      <c r="K76" s="10">
        <f t="shared" si="8"/>
        <v>0.42238267148014441</v>
      </c>
    </row>
    <row r="77" spans="1:11" x14ac:dyDescent="0.25">
      <c r="A77" s="3" t="s">
        <v>23</v>
      </c>
      <c r="B77" s="41"/>
      <c r="C77" s="42"/>
      <c r="D77" s="3" t="s">
        <v>106</v>
      </c>
      <c r="E77" s="2">
        <v>47</v>
      </c>
      <c r="F77" s="5">
        <f t="shared" si="2"/>
        <v>47</v>
      </c>
      <c r="G77" s="2">
        <v>47</v>
      </c>
      <c r="H77" s="5">
        <f t="shared" si="3"/>
        <v>47</v>
      </c>
      <c r="I77" s="2">
        <f t="shared" si="7"/>
        <v>0</v>
      </c>
      <c r="J77" s="10">
        <f t="shared" si="8"/>
        <v>1</v>
      </c>
      <c r="K77" s="10">
        <f t="shared" si="8"/>
        <v>1</v>
      </c>
    </row>
    <row r="78" spans="1:11" x14ac:dyDescent="0.25">
      <c r="A78" s="3" t="s">
        <v>24</v>
      </c>
      <c r="B78" s="43"/>
      <c r="C78" s="44"/>
      <c r="D78" s="3" t="s">
        <v>107</v>
      </c>
      <c r="E78" s="2">
        <v>48</v>
      </c>
      <c r="F78" s="5">
        <f t="shared" si="2"/>
        <v>48</v>
      </c>
      <c r="G78" s="2">
        <v>0</v>
      </c>
      <c r="H78" s="5">
        <f t="shared" si="3"/>
        <v>0</v>
      </c>
      <c r="I78" s="2">
        <f t="shared" si="7"/>
        <v>48</v>
      </c>
      <c r="J78" s="10">
        <f t="shared" si="8"/>
        <v>0</v>
      </c>
      <c r="K78" s="10">
        <f t="shared" si="8"/>
        <v>0</v>
      </c>
    </row>
  </sheetData>
  <mergeCells count="85">
    <mergeCell ref="B75:C78"/>
    <mergeCell ref="E70:E71"/>
    <mergeCell ref="F70:F71"/>
    <mergeCell ref="H70:H71"/>
    <mergeCell ref="I70:I71"/>
    <mergeCell ref="J70:J71"/>
    <mergeCell ref="K70:K71"/>
    <mergeCell ref="K60:K63"/>
    <mergeCell ref="B64:C74"/>
    <mergeCell ref="A66:A67"/>
    <mergeCell ref="E66:E67"/>
    <mergeCell ref="F66:F67"/>
    <mergeCell ref="H66:H67"/>
    <mergeCell ref="I66:I67"/>
    <mergeCell ref="J66:J67"/>
    <mergeCell ref="K66:K67"/>
    <mergeCell ref="A70:A71"/>
    <mergeCell ref="K48:K55"/>
    <mergeCell ref="A56:A63"/>
    <mergeCell ref="B56:B63"/>
    <mergeCell ref="D56:D59"/>
    <mergeCell ref="F56:F59"/>
    <mergeCell ref="H56:H59"/>
    <mergeCell ref="K56:K59"/>
    <mergeCell ref="D60:D63"/>
    <mergeCell ref="F60:F63"/>
    <mergeCell ref="H60:H63"/>
    <mergeCell ref="A43:A55"/>
    <mergeCell ref="B43:B47"/>
    <mergeCell ref="D43:D47"/>
    <mergeCell ref="F43:F47"/>
    <mergeCell ref="H43:H47"/>
    <mergeCell ref="K43:K47"/>
    <mergeCell ref="B48:B55"/>
    <mergeCell ref="D48:D55"/>
    <mergeCell ref="F48:F55"/>
    <mergeCell ref="H48:H55"/>
    <mergeCell ref="B34:B38"/>
    <mergeCell ref="D34:D38"/>
    <mergeCell ref="F34:F38"/>
    <mergeCell ref="H34:H38"/>
    <mergeCell ref="K34:K38"/>
    <mergeCell ref="B39:B42"/>
    <mergeCell ref="D39:D42"/>
    <mergeCell ref="F39:F42"/>
    <mergeCell ref="H39:H42"/>
    <mergeCell ref="K39:K42"/>
    <mergeCell ref="B25:B28"/>
    <mergeCell ref="D25:D28"/>
    <mergeCell ref="F25:F28"/>
    <mergeCell ref="H25:H28"/>
    <mergeCell ref="K25:K28"/>
    <mergeCell ref="B29:B33"/>
    <mergeCell ref="D29:D33"/>
    <mergeCell ref="F29:F33"/>
    <mergeCell ref="H29:H33"/>
    <mergeCell ref="K29:K33"/>
    <mergeCell ref="B16:B20"/>
    <mergeCell ref="D16:D20"/>
    <mergeCell ref="F16:F20"/>
    <mergeCell ref="H16:H20"/>
    <mergeCell ref="K16:K20"/>
    <mergeCell ref="B21:B24"/>
    <mergeCell ref="D21:D24"/>
    <mergeCell ref="F21:F24"/>
    <mergeCell ref="H21:H24"/>
    <mergeCell ref="K21:K24"/>
    <mergeCell ref="F8:F10"/>
    <mergeCell ref="H8:H10"/>
    <mergeCell ref="K8:K10"/>
    <mergeCell ref="B11:B15"/>
    <mergeCell ref="D11:D15"/>
    <mergeCell ref="F11:F15"/>
    <mergeCell ref="H11:H15"/>
    <mergeCell ref="K11:K15"/>
    <mergeCell ref="A1:K1"/>
    <mergeCell ref="A2:K2"/>
    <mergeCell ref="A5:A42"/>
    <mergeCell ref="B5:B7"/>
    <mergeCell ref="D5:D7"/>
    <mergeCell ref="F5:F7"/>
    <mergeCell ref="H5:H7"/>
    <mergeCell ref="K5:K7"/>
    <mergeCell ref="B8:B10"/>
    <mergeCell ref="D8:D10"/>
  </mergeCells>
  <phoneticPr fontId="1" type="noConversion"/>
  <conditionalFormatting sqref="J5:K78">
    <cfRule type="cellIs" dxfId="0" priority="1" operator="lessThan">
      <formula>0.9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81"/>
  <sheetViews>
    <sheetView zoomScale="85" zoomScaleNormal="85" workbookViewId="0">
      <selection sqref="A1:XFD1048576"/>
    </sheetView>
  </sheetViews>
  <sheetFormatPr defaultColWidth="8.875" defaultRowHeight="15.75" x14ac:dyDescent="0.25"/>
  <cols>
    <col min="1" max="1" width="10.75" style="1" bestFit="1" customWidth="1"/>
    <col min="2" max="2" width="6.375" style="1" bestFit="1" customWidth="1"/>
    <col min="3" max="3" width="8.25" style="1" bestFit="1" customWidth="1"/>
    <col min="4" max="4" width="8.25" style="1" customWidth="1"/>
    <col min="5" max="6" width="10.375" style="1" customWidth="1"/>
    <col min="7" max="7" width="9.25" style="1" bestFit="1" customWidth="1"/>
    <col min="8" max="9" width="9.75" style="1" customWidth="1"/>
    <col min="10" max="10" width="11" style="1" customWidth="1"/>
    <col min="11" max="11" width="11" style="1" bestFit="1" customWidth="1"/>
    <col min="12" max="16384" width="8.875" style="1"/>
  </cols>
  <sheetData>
    <row r="1" spans="1:11" ht="85.15" customHeight="1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8.35" customHeight="1" x14ac:dyDescent="0.25">
      <c r="A2" s="32" t="s">
        <v>127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ht="16.5" x14ac:dyDescent="0.25">
      <c r="A4" s="7"/>
      <c r="B4" s="7"/>
      <c r="C4" s="7"/>
      <c r="D4" s="7"/>
      <c r="E4" s="8"/>
      <c r="F4" s="8">
        <f>SUM(F5:F77)</f>
        <v>4979</v>
      </c>
      <c r="G4" s="8"/>
      <c r="H4" s="8">
        <f>SUM(H5:H77)</f>
        <v>4130</v>
      </c>
      <c r="I4" s="8">
        <f>SUM(I5:I77)</f>
        <v>849</v>
      </c>
      <c r="J4" s="8"/>
      <c r="K4" s="13">
        <f>H4/F4</f>
        <v>0.82948383209479815</v>
      </c>
    </row>
    <row r="5" spans="1:11" x14ac:dyDescent="0.25">
      <c r="A5" s="23" t="s">
        <v>2</v>
      </c>
      <c r="B5" s="23" t="s">
        <v>3</v>
      </c>
      <c r="C5" s="3" t="s">
        <v>30</v>
      </c>
      <c r="D5" s="33" t="s">
        <v>96</v>
      </c>
      <c r="E5" s="9">
        <v>59</v>
      </c>
      <c r="F5" s="26">
        <f>SUM(E5:E7)</f>
        <v>158</v>
      </c>
      <c r="G5" s="9">
        <v>56</v>
      </c>
      <c r="H5" s="26">
        <f>SUM(G5:G7)</f>
        <v>153</v>
      </c>
      <c r="I5" s="2">
        <f>E5-G5</f>
        <v>3</v>
      </c>
      <c r="J5" s="10">
        <f>G5/E5</f>
        <v>0.94915254237288138</v>
      </c>
      <c r="K5" s="29">
        <f>H5/F5</f>
        <v>0.96835443037974689</v>
      </c>
    </row>
    <row r="6" spans="1:11" x14ac:dyDescent="0.25">
      <c r="A6" s="24"/>
      <c r="B6" s="24"/>
      <c r="C6" s="3" t="s">
        <v>29</v>
      </c>
      <c r="D6" s="34"/>
      <c r="E6" s="9">
        <v>55</v>
      </c>
      <c r="F6" s="27"/>
      <c r="G6" s="9">
        <v>55</v>
      </c>
      <c r="H6" s="27"/>
      <c r="I6" s="2">
        <f t="shared" ref="I6:I65" si="0">E6-G6</f>
        <v>0</v>
      </c>
      <c r="J6" s="10">
        <f t="shared" ref="J6:J68" si="1">G6/E6</f>
        <v>1</v>
      </c>
      <c r="K6" s="30"/>
    </row>
    <row r="7" spans="1:11" x14ac:dyDescent="0.25">
      <c r="A7" s="24"/>
      <c r="B7" s="25"/>
      <c r="C7" s="3" t="s">
        <v>78</v>
      </c>
      <c r="D7" s="35"/>
      <c r="E7" s="2">
        <v>44</v>
      </c>
      <c r="F7" s="28"/>
      <c r="G7" s="2">
        <v>42</v>
      </c>
      <c r="H7" s="28"/>
      <c r="I7" s="2">
        <f>E7-G7</f>
        <v>2</v>
      </c>
      <c r="J7" s="10">
        <f t="shared" si="1"/>
        <v>0.95454545454545459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>
        <v>93</v>
      </c>
      <c r="F8" s="26">
        <f>SUM(E8:E10)</f>
        <v>236</v>
      </c>
      <c r="G8" s="9">
        <v>1</v>
      </c>
      <c r="H8" s="26">
        <f>SUM(G8:G10)</f>
        <v>109</v>
      </c>
      <c r="I8" s="2">
        <f t="shared" si="0"/>
        <v>92</v>
      </c>
      <c r="J8" s="10">
        <f t="shared" si="1"/>
        <v>1.0752688172043012E-2</v>
      </c>
      <c r="K8" s="36">
        <f>H8/F8</f>
        <v>0.46186440677966101</v>
      </c>
    </row>
    <row r="9" spans="1:11" x14ac:dyDescent="0.25">
      <c r="A9" s="24"/>
      <c r="B9" s="34"/>
      <c r="C9" s="11" t="s">
        <v>74</v>
      </c>
      <c r="D9" s="34"/>
      <c r="E9" s="9">
        <v>86</v>
      </c>
      <c r="F9" s="27"/>
      <c r="G9" s="9">
        <v>54</v>
      </c>
      <c r="H9" s="27"/>
      <c r="I9" s="2">
        <f t="shared" si="0"/>
        <v>32</v>
      </c>
      <c r="J9" s="10">
        <f t="shared" si="1"/>
        <v>0.62790697674418605</v>
      </c>
      <c r="K9" s="37"/>
    </row>
    <row r="10" spans="1:11" x14ac:dyDescent="0.25">
      <c r="A10" s="24"/>
      <c r="B10" s="35"/>
      <c r="C10" s="11" t="s">
        <v>32</v>
      </c>
      <c r="D10" s="35"/>
      <c r="E10" s="9">
        <v>57</v>
      </c>
      <c r="F10" s="28"/>
      <c r="G10" s="9">
        <v>54</v>
      </c>
      <c r="H10" s="28"/>
      <c r="I10" s="2">
        <f t="shared" si="0"/>
        <v>3</v>
      </c>
      <c r="J10" s="10">
        <f t="shared" si="1"/>
        <v>0.94736842105263153</v>
      </c>
      <c r="K10" s="38"/>
    </row>
    <row r="11" spans="1:11" ht="15.6" customHeight="1" x14ac:dyDescent="0.25">
      <c r="A11" s="24"/>
      <c r="B11" s="23" t="s">
        <v>8</v>
      </c>
      <c r="C11" s="3" t="s">
        <v>79</v>
      </c>
      <c r="D11" s="23" t="s">
        <v>102</v>
      </c>
      <c r="E11" s="2">
        <v>61</v>
      </c>
      <c r="F11" s="26">
        <f>SUM(E11:E15)</f>
        <v>263</v>
      </c>
      <c r="G11" s="2">
        <v>44</v>
      </c>
      <c r="H11" s="26">
        <f>SUM(G11:G15)</f>
        <v>212</v>
      </c>
      <c r="I11" s="2">
        <f t="shared" si="0"/>
        <v>17</v>
      </c>
      <c r="J11" s="10">
        <f t="shared" si="1"/>
        <v>0.72131147540983609</v>
      </c>
      <c r="K11" s="29">
        <f>H11/F11</f>
        <v>0.80608365019011408</v>
      </c>
    </row>
    <row r="12" spans="1:11" x14ac:dyDescent="0.25">
      <c r="A12" s="24"/>
      <c r="B12" s="24"/>
      <c r="C12" s="3" t="s">
        <v>80</v>
      </c>
      <c r="D12" s="24"/>
      <c r="E12" s="2">
        <v>41</v>
      </c>
      <c r="F12" s="27"/>
      <c r="G12" s="2">
        <v>34</v>
      </c>
      <c r="H12" s="27"/>
      <c r="I12" s="2">
        <f t="shared" si="0"/>
        <v>7</v>
      </c>
      <c r="J12" s="10">
        <f t="shared" si="1"/>
        <v>0.82926829268292679</v>
      </c>
      <c r="K12" s="30"/>
    </row>
    <row r="13" spans="1:11" x14ac:dyDescent="0.25">
      <c r="A13" s="24"/>
      <c r="B13" s="24"/>
      <c r="C13" s="3" t="s">
        <v>81</v>
      </c>
      <c r="D13" s="24"/>
      <c r="E13" s="2">
        <v>75</v>
      </c>
      <c r="F13" s="27"/>
      <c r="G13" s="2">
        <v>58</v>
      </c>
      <c r="H13" s="27"/>
      <c r="I13" s="2">
        <f t="shared" si="0"/>
        <v>17</v>
      </c>
      <c r="J13" s="10">
        <f t="shared" si="1"/>
        <v>0.77333333333333332</v>
      </c>
      <c r="K13" s="30"/>
    </row>
    <row r="14" spans="1:11" x14ac:dyDescent="0.25">
      <c r="A14" s="24"/>
      <c r="B14" s="24"/>
      <c r="C14" s="3" t="s">
        <v>82</v>
      </c>
      <c r="D14" s="24"/>
      <c r="E14" s="2">
        <v>40</v>
      </c>
      <c r="F14" s="27"/>
      <c r="G14" s="2">
        <v>33</v>
      </c>
      <c r="H14" s="27"/>
      <c r="I14" s="2">
        <f t="shared" si="0"/>
        <v>7</v>
      </c>
      <c r="J14" s="10">
        <f t="shared" si="1"/>
        <v>0.82499999999999996</v>
      </c>
      <c r="K14" s="30"/>
    </row>
    <row r="15" spans="1:11" x14ac:dyDescent="0.25">
      <c r="A15" s="24"/>
      <c r="B15" s="25"/>
      <c r="C15" s="3" t="s">
        <v>83</v>
      </c>
      <c r="D15" s="25"/>
      <c r="E15" s="2">
        <v>46</v>
      </c>
      <c r="F15" s="28"/>
      <c r="G15" s="2">
        <v>43</v>
      </c>
      <c r="H15" s="28"/>
      <c r="I15" s="2">
        <f t="shared" si="0"/>
        <v>3</v>
      </c>
      <c r="J15" s="10">
        <f t="shared" si="1"/>
        <v>0.93478260869565222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>
        <v>46</v>
      </c>
      <c r="F16" s="26">
        <f>SUM(E16:E20)</f>
        <v>235</v>
      </c>
      <c r="G16" s="2">
        <v>39</v>
      </c>
      <c r="H16" s="26">
        <f>SUM(G16:G20)</f>
        <v>197</v>
      </c>
      <c r="I16" s="2">
        <f t="shared" si="0"/>
        <v>7</v>
      </c>
      <c r="J16" s="10">
        <f t="shared" si="1"/>
        <v>0.84782608695652173</v>
      </c>
      <c r="K16" s="29">
        <f>H16/F16</f>
        <v>0.83829787234042552</v>
      </c>
    </row>
    <row r="17" spans="1:11" x14ac:dyDescent="0.25">
      <c r="A17" s="24"/>
      <c r="B17" s="24"/>
      <c r="C17" s="3" t="s">
        <v>34</v>
      </c>
      <c r="D17" s="24"/>
      <c r="E17" s="2">
        <v>63</v>
      </c>
      <c r="F17" s="27"/>
      <c r="G17" s="2">
        <v>53</v>
      </c>
      <c r="H17" s="27"/>
      <c r="I17" s="2">
        <f t="shared" si="0"/>
        <v>10</v>
      </c>
      <c r="J17" s="10">
        <f t="shared" si="1"/>
        <v>0.84126984126984128</v>
      </c>
      <c r="K17" s="30"/>
    </row>
    <row r="18" spans="1:11" x14ac:dyDescent="0.25">
      <c r="A18" s="24"/>
      <c r="B18" s="24"/>
      <c r="C18" s="3" t="s">
        <v>35</v>
      </c>
      <c r="D18" s="24"/>
      <c r="E18" s="2">
        <v>27</v>
      </c>
      <c r="F18" s="27"/>
      <c r="G18" s="2">
        <v>18</v>
      </c>
      <c r="H18" s="27"/>
      <c r="I18" s="2">
        <f t="shared" si="0"/>
        <v>9</v>
      </c>
      <c r="J18" s="10">
        <f t="shared" si="1"/>
        <v>0.66666666666666663</v>
      </c>
      <c r="K18" s="30"/>
    </row>
    <row r="19" spans="1:11" x14ac:dyDescent="0.25">
      <c r="A19" s="24"/>
      <c r="B19" s="24"/>
      <c r="C19" s="3" t="s">
        <v>36</v>
      </c>
      <c r="D19" s="24"/>
      <c r="E19" s="2">
        <v>63</v>
      </c>
      <c r="F19" s="27"/>
      <c r="G19" s="2">
        <v>53</v>
      </c>
      <c r="H19" s="27"/>
      <c r="I19" s="2">
        <f t="shared" si="0"/>
        <v>10</v>
      </c>
      <c r="J19" s="10">
        <f t="shared" si="1"/>
        <v>0.84126984126984128</v>
      </c>
      <c r="K19" s="30"/>
    </row>
    <row r="20" spans="1:11" x14ac:dyDescent="0.25">
      <c r="A20" s="24"/>
      <c r="B20" s="25"/>
      <c r="C20" s="3" t="s">
        <v>37</v>
      </c>
      <c r="D20" s="25"/>
      <c r="E20" s="2">
        <v>36</v>
      </c>
      <c r="F20" s="28"/>
      <c r="G20" s="2">
        <v>34</v>
      </c>
      <c r="H20" s="28"/>
      <c r="I20" s="2">
        <f t="shared" si="0"/>
        <v>2</v>
      </c>
      <c r="J20" s="10">
        <f t="shared" si="1"/>
        <v>0.94444444444444442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>
        <v>42</v>
      </c>
      <c r="F21" s="26">
        <f>SUM(E21:E24)</f>
        <v>244</v>
      </c>
      <c r="G21" s="2">
        <v>40</v>
      </c>
      <c r="H21" s="26">
        <f>SUM(G21:G24)</f>
        <v>223</v>
      </c>
      <c r="I21" s="2">
        <f t="shared" si="0"/>
        <v>2</v>
      </c>
      <c r="J21" s="10">
        <f t="shared" si="1"/>
        <v>0.95238095238095233</v>
      </c>
      <c r="K21" s="29">
        <f>H21/F21</f>
        <v>0.91393442622950816</v>
      </c>
    </row>
    <row r="22" spans="1:11" x14ac:dyDescent="0.25">
      <c r="A22" s="24"/>
      <c r="B22" s="24"/>
      <c r="C22" s="3" t="s">
        <v>44</v>
      </c>
      <c r="D22" s="24"/>
      <c r="E22" s="2">
        <v>83</v>
      </c>
      <c r="F22" s="27"/>
      <c r="G22" s="2">
        <v>77</v>
      </c>
      <c r="H22" s="27"/>
      <c r="I22" s="2">
        <f t="shared" si="0"/>
        <v>6</v>
      </c>
      <c r="J22" s="10">
        <f t="shared" si="1"/>
        <v>0.92771084337349397</v>
      </c>
      <c r="K22" s="30"/>
    </row>
    <row r="23" spans="1:11" x14ac:dyDescent="0.25">
      <c r="A23" s="24"/>
      <c r="B23" s="24"/>
      <c r="C23" s="3" t="s">
        <v>75</v>
      </c>
      <c r="D23" s="24"/>
      <c r="E23" s="2">
        <v>60</v>
      </c>
      <c r="F23" s="27"/>
      <c r="G23" s="2">
        <v>51</v>
      </c>
      <c r="H23" s="27"/>
      <c r="I23" s="2">
        <f t="shared" si="0"/>
        <v>9</v>
      </c>
      <c r="J23" s="10">
        <f t="shared" si="1"/>
        <v>0.85</v>
      </c>
      <c r="K23" s="30"/>
    </row>
    <row r="24" spans="1:11" x14ac:dyDescent="0.25">
      <c r="A24" s="24"/>
      <c r="B24" s="25"/>
      <c r="C24" s="3" t="s">
        <v>53</v>
      </c>
      <c r="D24" s="25"/>
      <c r="E24" s="2">
        <v>59</v>
      </c>
      <c r="F24" s="28"/>
      <c r="G24" s="2">
        <v>55</v>
      </c>
      <c r="H24" s="28"/>
      <c r="I24" s="2">
        <f t="shared" si="0"/>
        <v>4</v>
      </c>
      <c r="J24" s="10">
        <f t="shared" si="1"/>
        <v>0.93220338983050843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>
        <v>35</v>
      </c>
      <c r="F25" s="26">
        <f>SUM(E25:E28)</f>
        <v>236</v>
      </c>
      <c r="G25" s="2">
        <v>34</v>
      </c>
      <c r="H25" s="26">
        <f>SUM(G25:G28)</f>
        <v>231</v>
      </c>
      <c r="I25" s="2">
        <f t="shared" si="0"/>
        <v>1</v>
      </c>
      <c r="J25" s="10">
        <f t="shared" si="1"/>
        <v>0.97142857142857142</v>
      </c>
      <c r="K25" s="29">
        <f>H25/F25</f>
        <v>0.97881355932203384</v>
      </c>
    </row>
    <row r="26" spans="1:11" x14ac:dyDescent="0.25">
      <c r="A26" s="24"/>
      <c r="B26" s="24"/>
      <c r="C26" s="3" t="s">
        <v>56</v>
      </c>
      <c r="D26" s="24"/>
      <c r="E26" s="2">
        <v>37</v>
      </c>
      <c r="F26" s="27"/>
      <c r="G26" s="2">
        <v>36</v>
      </c>
      <c r="H26" s="27"/>
      <c r="I26" s="2">
        <f t="shared" si="0"/>
        <v>1</v>
      </c>
      <c r="J26" s="10">
        <f t="shared" si="1"/>
        <v>0.97297297297297303</v>
      </c>
      <c r="K26" s="30"/>
    </row>
    <row r="27" spans="1:11" x14ac:dyDescent="0.25">
      <c r="A27" s="24"/>
      <c r="B27" s="24"/>
      <c r="C27" s="3" t="s">
        <v>57</v>
      </c>
      <c r="D27" s="24"/>
      <c r="E27" s="2">
        <v>99</v>
      </c>
      <c r="F27" s="27"/>
      <c r="G27" s="2">
        <v>97</v>
      </c>
      <c r="H27" s="27"/>
      <c r="I27" s="2">
        <f t="shared" si="0"/>
        <v>2</v>
      </c>
      <c r="J27" s="10">
        <f t="shared" si="1"/>
        <v>0.97979797979797978</v>
      </c>
      <c r="K27" s="30"/>
    </row>
    <row r="28" spans="1:11" x14ac:dyDescent="0.25">
      <c r="A28" s="24"/>
      <c r="B28" s="25"/>
      <c r="C28" s="3" t="s">
        <v>84</v>
      </c>
      <c r="D28" s="25"/>
      <c r="E28" s="2">
        <v>65</v>
      </c>
      <c r="F28" s="28"/>
      <c r="G28" s="2">
        <v>64</v>
      </c>
      <c r="H28" s="28"/>
      <c r="I28" s="2">
        <f t="shared" si="0"/>
        <v>1</v>
      </c>
      <c r="J28" s="10">
        <f t="shared" si="1"/>
        <v>0.98461538461538467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>
        <v>74</v>
      </c>
      <c r="F29" s="26">
        <f>SUM(E29:E33)</f>
        <v>247</v>
      </c>
      <c r="G29" s="2">
        <v>68</v>
      </c>
      <c r="H29" s="26">
        <f>SUM(G29:G33)</f>
        <v>230</v>
      </c>
      <c r="I29" s="2">
        <f t="shared" si="0"/>
        <v>6</v>
      </c>
      <c r="J29" s="10">
        <f t="shared" si="1"/>
        <v>0.91891891891891897</v>
      </c>
      <c r="K29" s="29">
        <f>H29/F29</f>
        <v>0.93117408906882593</v>
      </c>
    </row>
    <row r="30" spans="1:11" x14ac:dyDescent="0.25">
      <c r="A30" s="24"/>
      <c r="B30" s="24"/>
      <c r="C30" s="3" t="s">
        <v>26</v>
      </c>
      <c r="D30" s="24"/>
      <c r="E30" s="2">
        <v>62</v>
      </c>
      <c r="F30" s="27"/>
      <c r="G30" s="2">
        <v>62</v>
      </c>
      <c r="H30" s="27"/>
      <c r="I30" s="2">
        <f t="shared" si="0"/>
        <v>0</v>
      </c>
      <c r="J30" s="10">
        <f t="shared" si="1"/>
        <v>1</v>
      </c>
      <c r="K30" s="30"/>
    </row>
    <row r="31" spans="1:11" x14ac:dyDescent="0.25">
      <c r="A31" s="24"/>
      <c r="B31" s="24"/>
      <c r="C31" s="3" t="s">
        <v>31</v>
      </c>
      <c r="D31" s="24"/>
      <c r="E31" s="2">
        <v>34</v>
      </c>
      <c r="F31" s="27"/>
      <c r="G31" s="2">
        <v>28</v>
      </c>
      <c r="H31" s="27"/>
      <c r="I31" s="2">
        <f t="shared" si="0"/>
        <v>6</v>
      </c>
      <c r="J31" s="10">
        <f t="shared" si="1"/>
        <v>0.82352941176470584</v>
      </c>
      <c r="K31" s="30"/>
    </row>
    <row r="32" spans="1:11" x14ac:dyDescent="0.25">
      <c r="A32" s="24"/>
      <c r="B32" s="24"/>
      <c r="C32" s="3" t="s">
        <v>27</v>
      </c>
      <c r="D32" s="24"/>
      <c r="E32" s="2">
        <v>57</v>
      </c>
      <c r="F32" s="27"/>
      <c r="G32" s="2">
        <v>53</v>
      </c>
      <c r="H32" s="27"/>
      <c r="I32" s="2">
        <f t="shared" si="0"/>
        <v>4</v>
      </c>
      <c r="J32" s="10">
        <f t="shared" si="1"/>
        <v>0.92982456140350878</v>
      </c>
      <c r="K32" s="30"/>
    </row>
    <row r="33" spans="1:11" x14ac:dyDescent="0.25">
      <c r="A33" s="24"/>
      <c r="B33" s="25"/>
      <c r="C33" s="3" t="s">
        <v>45</v>
      </c>
      <c r="D33" s="25"/>
      <c r="E33" s="2">
        <v>20</v>
      </c>
      <c r="F33" s="28"/>
      <c r="G33" s="2">
        <v>19</v>
      </c>
      <c r="H33" s="28"/>
      <c r="I33" s="2">
        <f t="shared" si="0"/>
        <v>1</v>
      </c>
      <c r="J33" s="10">
        <f t="shared" si="1"/>
        <v>0.95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>
        <v>27</v>
      </c>
      <c r="F34" s="26">
        <f>SUM(E34:E38)</f>
        <v>223</v>
      </c>
      <c r="G34" s="2">
        <v>26</v>
      </c>
      <c r="H34" s="26">
        <f>SUM(G34:G38)</f>
        <v>206</v>
      </c>
      <c r="I34" s="2">
        <f t="shared" si="0"/>
        <v>1</v>
      </c>
      <c r="J34" s="10">
        <f t="shared" si="1"/>
        <v>0.96296296296296291</v>
      </c>
      <c r="K34" s="29">
        <f>H34/F34</f>
        <v>0.92376681614349776</v>
      </c>
    </row>
    <row r="35" spans="1:11" x14ac:dyDescent="0.25">
      <c r="A35" s="24"/>
      <c r="B35" s="24"/>
      <c r="C35" s="3" t="s">
        <v>86</v>
      </c>
      <c r="D35" s="24"/>
      <c r="E35" s="2">
        <v>43</v>
      </c>
      <c r="F35" s="27"/>
      <c r="G35" s="2">
        <v>38</v>
      </c>
      <c r="H35" s="27"/>
      <c r="I35" s="2">
        <f t="shared" si="0"/>
        <v>5</v>
      </c>
      <c r="J35" s="10">
        <f t="shared" si="1"/>
        <v>0.88372093023255816</v>
      </c>
      <c r="K35" s="30"/>
    </row>
    <row r="36" spans="1:11" x14ac:dyDescent="0.25">
      <c r="A36" s="24"/>
      <c r="B36" s="24"/>
      <c r="C36" s="3" t="s">
        <v>87</v>
      </c>
      <c r="D36" s="24"/>
      <c r="E36" s="2">
        <v>67</v>
      </c>
      <c r="F36" s="27"/>
      <c r="G36" s="2">
        <v>65</v>
      </c>
      <c r="H36" s="27"/>
      <c r="I36" s="2">
        <f t="shared" si="0"/>
        <v>2</v>
      </c>
      <c r="J36" s="10">
        <f t="shared" si="1"/>
        <v>0.97014925373134331</v>
      </c>
      <c r="K36" s="30"/>
    </row>
    <row r="37" spans="1:11" x14ac:dyDescent="0.25">
      <c r="A37" s="24"/>
      <c r="B37" s="24"/>
      <c r="C37" s="3" t="s">
        <v>89</v>
      </c>
      <c r="D37" s="24"/>
      <c r="E37" s="2">
        <v>43</v>
      </c>
      <c r="F37" s="27"/>
      <c r="G37" s="2">
        <v>38</v>
      </c>
      <c r="H37" s="27"/>
      <c r="I37" s="2">
        <f t="shared" si="0"/>
        <v>5</v>
      </c>
      <c r="J37" s="10">
        <f t="shared" si="1"/>
        <v>0.88372093023255816</v>
      </c>
      <c r="K37" s="30"/>
    </row>
    <row r="38" spans="1:11" x14ac:dyDescent="0.25">
      <c r="A38" s="24"/>
      <c r="B38" s="25"/>
      <c r="C38" s="3" t="s">
        <v>88</v>
      </c>
      <c r="D38" s="25"/>
      <c r="E38" s="2">
        <v>43</v>
      </c>
      <c r="F38" s="28"/>
      <c r="G38" s="2">
        <v>39</v>
      </c>
      <c r="H38" s="28"/>
      <c r="I38" s="2">
        <f t="shared" si="0"/>
        <v>4</v>
      </c>
      <c r="J38" s="10">
        <f t="shared" si="1"/>
        <v>0.90697674418604646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>
        <v>39</v>
      </c>
      <c r="F39" s="26">
        <f>SUM(E39:E42)</f>
        <v>222</v>
      </c>
      <c r="G39" s="2">
        <v>38</v>
      </c>
      <c r="H39" s="26">
        <f>SUM(G39:G42)</f>
        <v>203</v>
      </c>
      <c r="I39" s="2">
        <f t="shared" si="0"/>
        <v>1</v>
      </c>
      <c r="J39" s="10">
        <f t="shared" si="1"/>
        <v>0.97435897435897434</v>
      </c>
      <c r="K39" s="29">
        <f>H39/F39</f>
        <v>0.9144144144144144</v>
      </c>
    </row>
    <row r="40" spans="1:11" x14ac:dyDescent="0.25">
      <c r="A40" s="24"/>
      <c r="B40" s="24"/>
      <c r="C40" s="3" t="s">
        <v>92</v>
      </c>
      <c r="D40" s="24"/>
      <c r="E40" s="2">
        <v>67</v>
      </c>
      <c r="F40" s="27"/>
      <c r="G40" s="2">
        <v>59</v>
      </c>
      <c r="H40" s="27"/>
      <c r="I40" s="2">
        <f t="shared" si="0"/>
        <v>8</v>
      </c>
      <c r="J40" s="10">
        <f t="shared" si="1"/>
        <v>0.88059701492537312</v>
      </c>
      <c r="K40" s="30"/>
    </row>
    <row r="41" spans="1:11" x14ac:dyDescent="0.25">
      <c r="A41" s="24"/>
      <c r="B41" s="24"/>
      <c r="C41" s="3" t="s">
        <v>93</v>
      </c>
      <c r="D41" s="24"/>
      <c r="E41" s="2">
        <v>50</v>
      </c>
      <c r="F41" s="27"/>
      <c r="G41" s="2">
        <v>48</v>
      </c>
      <c r="H41" s="27"/>
      <c r="I41" s="2">
        <f t="shared" si="0"/>
        <v>2</v>
      </c>
      <c r="J41" s="10">
        <f t="shared" si="1"/>
        <v>0.96</v>
      </c>
      <c r="K41" s="30"/>
    </row>
    <row r="42" spans="1:11" x14ac:dyDescent="0.25">
      <c r="A42" s="25"/>
      <c r="B42" s="25"/>
      <c r="C42" s="3" t="s">
        <v>94</v>
      </c>
      <c r="D42" s="25"/>
      <c r="E42" s="2">
        <v>66</v>
      </c>
      <c r="F42" s="28"/>
      <c r="G42" s="2">
        <v>58</v>
      </c>
      <c r="H42" s="28"/>
      <c r="I42" s="2">
        <f t="shared" si="0"/>
        <v>8</v>
      </c>
      <c r="J42" s="10">
        <f t="shared" si="1"/>
        <v>0.87878787878787878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>
        <v>54</v>
      </c>
      <c r="F43" s="26">
        <f>SUM(E43:E47)</f>
        <v>230</v>
      </c>
      <c r="G43" s="2">
        <v>51</v>
      </c>
      <c r="H43" s="26">
        <f>SUM(G43:G47)</f>
        <v>162</v>
      </c>
      <c r="I43" s="2">
        <f t="shared" si="0"/>
        <v>3</v>
      </c>
      <c r="J43" s="10">
        <f t="shared" si="1"/>
        <v>0.94444444444444442</v>
      </c>
      <c r="K43" s="29">
        <f>H43/F43</f>
        <v>0.70434782608695656</v>
      </c>
    </row>
    <row r="44" spans="1:11" x14ac:dyDescent="0.25">
      <c r="A44" s="24"/>
      <c r="B44" s="24"/>
      <c r="C44" s="3" t="s">
        <v>39</v>
      </c>
      <c r="D44" s="24"/>
      <c r="E44" s="2">
        <v>42</v>
      </c>
      <c r="F44" s="27"/>
      <c r="G44" s="2">
        <v>29</v>
      </c>
      <c r="H44" s="27"/>
      <c r="I44" s="2">
        <f t="shared" si="0"/>
        <v>13</v>
      </c>
      <c r="J44" s="10">
        <f t="shared" si="1"/>
        <v>0.69047619047619047</v>
      </c>
      <c r="K44" s="30"/>
    </row>
    <row r="45" spans="1:11" x14ac:dyDescent="0.25">
      <c r="A45" s="24"/>
      <c r="B45" s="24"/>
      <c r="C45" s="3" t="s">
        <v>40</v>
      </c>
      <c r="D45" s="24"/>
      <c r="E45" s="2">
        <v>80</v>
      </c>
      <c r="F45" s="27"/>
      <c r="G45" s="2">
        <v>53</v>
      </c>
      <c r="H45" s="27"/>
      <c r="I45" s="2">
        <f t="shared" si="0"/>
        <v>27</v>
      </c>
      <c r="J45" s="10">
        <f t="shared" si="1"/>
        <v>0.66249999999999998</v>
      </c>
      <c r="K45" s="30"/>
    </row>
    <row r="46" spans="1:11" x14ac:dyDescent="0.25">
      <c r="A46" s="24"/>
      <c r="B46" s="24"/>
      <c r="C46" s="3" t="s">
        <v>41</v>
      </c>
      <c r="D46" s="24"/>
      <c r="E46" s="2">
        <v>32</v>
      </c>
      <c r="F46" s="27"/>
      <c r="G46" s="2">
        <v>17</v>
      </c>
      <c r="H46" s="27"/>
      <c r="I46" s="2">
        <f t="shared" si="0"/>
        <v>15</v>
      </c>
      <c r="J46" s="10">
        <f t="shared" si="1"/>
        <v>0.53125</v>
      </c>
      <c r="K46" s="30"/>
    </row>
    <row r="47" spans="1:11" x14ac:dyDescent="0.25">
      <c r="A47" s="24"/>
      <c r="B47" s="25"/>
      <c r="C47" s="3" t="s">
        <v>42</v>
      </c>
      <c r="D47" s="25"/>
      <c r="E47" s="2">
        <v>22</v>
      </c>
      <c r="F47" s="28"/>
      <c r="G47" s="2">
        <v>12</v>
      </c>
      <c r="H47" s="28"/>
      <c r="I47" s="2">
        <f t="shared" si="0"/>
        <v>10</v>
      </c>
      <c r="J47" s="10">
        <f t="shared" si="1"/>
        <v>0.54545454545454541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>
        <v>30</v>
      </c>
      <c r="F48" s="26">
        <f>SUM(E48:E55)</f>
        <v>211</v>
      </c>
      <c r="G48" s="2">
        <v>29</v>
      </c>
      <c r="H48" s="26">
        <f>SUM(G48:G55)</f>
        <v>187</v>
      </c>
      <c r="I48" s="2">
        <f t="shared" si="0"/>
        <v>1</v>
      </c>
      <c r="J48" s="10">
        <f t="shared" si="1"/>
        <v>0.96666666666666667</v>
      </c>
      <c r="K48" s="29">
        <f>H48/F48</f>
        <v>0.88625592417061616</v>
      </c>
    </row>
    <row r="49" spans="1:11" x14ac:dyDescent="0.25">
      <c r="A49" s="24"/>
      <c r="B49" s="24"/>
      <c r="C49" s="3" t="s">
        <v>47</v>
      </c>
      <c r="D49" s="24"/>
      <c r="E49" s="2">
        <v>67</v>
      </c>
      <c r="F49" s="27"/>
      <c r="G49" s="2">
        <v>65</v>
      </c>
      <c r="H49" s="27"/>
      <c r="I49" s="2">
        <f t="shared" si="0"/>
        <v>2</v>
      </c>
      <c r="J49" s="10">
        <f t="shared" si="1"/>
        <v>0.97014925373134331</v>
      </c>
      <c r="K49" s="30"/>
    </row>
    <row r="50" spans="1:11" x14ac:dyDescent="0.25">
      <c r="A50" s="24"/>
      <c r="B50" s="24"/>
      <c r="C50" s="3" t="s">
        <v>48</v>
      </c>
      <c r="D50" s="24"/>
      <c r="E50" s="2">
        <v>12</v>
      </c>
      <c r="F50" s="27"/>
      <c r="G50" s="2">
        <v>9</v>
      </c>
      <c r="H50" s="27"/>
      <c r="I50" s="2">
        <f t="shared" si="0"/>
        <v>3</v>
      </c>
      <c r="J50" s="10">
        <f t="shared" si="1"/>
        <v>0.75</v>
      </c>
      <c r="K50" s="30"/>
    </row>
    <row r="51" spans="1:11" x14ac:dyDescent="0.25">
      <c r="A51" s="24"/>
      <c r="B51" s="24"/>
      <c r="C51" s="3" t="s">
        <v>49</v>
      </c>
      <c r="D51" s="24"/>
      <c r="E51" s="2">
        <v>9</v>
      </c>
      <c r="F51" s="27"/>
      <c r="G51" s="2">
        <v>9</v>
      </c>
      <c r="H51" s="27"/>
      <c r="I51" s="2">
        <f t="shared" si="0"/>
        <v>0</v>
      </c>
      <c r="J51" s="10">
        <f t="shared" si="1"/>
        <v>1</v>
      </c>
      <c r="K51" s="30"/>
    </row>
    <row r="52" spans="1:11" x14ac:dyDescent="0.25">
      <c r="A52" s="24"/>
      <c r="B52" s="24"/>
      <c r="C52" s="3" t="s">
        <v>50</v>
      </c>
      <c r="D52" s="24"/>
      <c r="E52" s="2">
        <v>9</v>
      </c>
      <c r="F52" s="27"/>
      <c r="G52" s="2">
        <v>7</v>
      </c>
      <c r="H52" s="27"/>
      <c r="I52" s="2">
        <f t="shared" si="0"/>
        <v>2</v>
      </c>
      <c r="J52" s="10">
        <f t="shared" si="1"/>
        <v>0.77777777777777779</v>
      </c>
      <c r="K52" s="30"/>
    </row>
    <row r="53" spans="1:11" x14ac:dyDescent="0.25">
      <c r="A53" s="24"/>
      <c r="B53" s="24"/>
      <c r="C53" s="3" t="s">
        <v>51</v>
      </c>
      <c r="D53" s="24"/>
      <c r="E53" s="2">
        <v>40</v>
      </c>
      <c r="F53" s="27"/>
      <c r="G53" s="2">
        <v>32</v>
      </c>
      <c r="H53" s="27"/>
      <c r="I53" s="2">
        <f t="shared" si="0"/>
        <v>8</v>
      </c>
      <c r="J53" s="10">
        <f t="shared" si="1"/>
        <v>0.8</v>
      </c>
      <c r="K53" s="30"/>
    </row>
    <row r="54" spans="1:11" x14ac:dyDescent="0.25">
      <c r="A54" s="24"/>
      <c r="B54" s="24"/>
      <c r="C54" s="3" t="s">
        <v>52</v>
      </c>
      <c r="D54" s="24"/>
      <c r="E54" s="2">
        <v>19</v>
      </c>
      <c r="F54" s="27"/>
      <c r="G54" s="2">
        <v>14</v>
      </c>
      <c r="H54" s="27"/>
      <c r="I54" s="2">
        <f t="shared" si="0"/>
        <v>5</v>
      </c>
      <c r="J54" s="10">
        <f t="shared" si="1"/>
        <v>0.73684210526315785</v>
      </c>
      <c r="K54" s="30"/>
    </row>
    <row r="55" spans="1:11" x14ac:dyDescent="0.25">
      <c r="A55" s="25"/>
      <c r="B55" s="25"/>
      <c r="C55" s="3" t="s">
        <v>43</v>
      </c>
      <c r="D55" s="25"/>
      <c r="E55" s="2">
        <v>25</v>
      </c>
      <c r="F55" s="28"/>
      <c r="G55" s="2">
        <v>22</v>
      </c>
      <c r="H55" s="28"/>
      <c r="I55" s="2">
        <f t="shared" si="0"/>
        <v>3</v>
      </c>
      <c r="J55" s="10">
        <f t="shared" si="1"/>
        <v>0.88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>
        <v>58</v>
      </c>
      <c r="F56" s="26">
        <f>SUM(E56:E59)</f>
        <v>241</v>
      </c>
      <c r="G56" s="2">
        <v>34</v>
      </c>
      <c r="H56" s="26">
        <f>SUM(G56:G59)</f>
        <v>212</v>
      </c>
      <c r="I56" s="2">
        <f t="shared" si="0"/>
        <v>24</v>
      </c>
      <c r="J56" s="10">
        <f t="shared" si="1"/>
        <v>0.58620689655172409</v>
      </c>
      <c r="K56" s="29">
        <f>H56/F56</f>
        <v>0.8796680497925311</v>
      </c>
    </row>
    <row r="57" spans="1:11" x14ac:dyDescent="0.25">
      <c r="A57" s="24"/>
      <c r="B57" s="24"/>
      <c r="C57" s="3" t="s">
        <v>67</v>
      </c>
      <c r="D57" s="24"/>
      <c r="E57" s="2">
        <v>50</v>
      </c>
      <c r="F57" s="27"/>
      <c r="G57" s="2">
        <v>48</v>
      </c>
      <c r="H57" s="27"/>
      <c r="I57" s="2">
        <f t="shared" si="0"/>
        <v>2</v>
      </c>
      <c r="J57" s="10">
        <f t="shared" si="1"/>
        <v>0.96</v>
      </c>
      <c r="K57" s="30"/>
    </row>
    <row r="58" spans="1:11" x14ac:dyDescent="0.25">
      <c r="A58" s="24"/>
      <c r="B58" s="24"/>
      <c r="C58" s="3" t="s">
        <v>68</v>
      </c>
      <c r="D58" s="24"/>
      <c r="E58" s="2">
        <v>48</v>
      </c>
      <c r="F58" s="27"/>
      <c r="G58" s="2">
        <v>46</v>
      </c>
      <c r="H58" s="27"/>
      <c r="I58" s="2">
        <f t="shared" si="0"/>
        <v>2</v>
      </c>
      <c r="J58" s="10">
        <f t="shared" si="1"/>
        <v>0.95833333333333337</v>
      </c>
      <c r="K58" s="30"/>
    </row>
    <row r="59" spans="1:11" x14ac:dyDescent="0.25">
      <c r="A59" s="24"/>
      <c r="B59" s="24"/>
      <c r="C59" s="3" t="s">
        <v>69</v>
      </c>
      <c r="D59" s="25"/>
      <c r="E59" s="2">
        <v>85</v>
      </c>
      <c r="F59" s="28"/>
      <c r="G59" s="2">
        <v>84</v>
      </c>
      <c r="H59" s="28"/>
      <c r="I59" s="2">
        <f t="shared" si="0"/>
        <v>1</v>
      </c>
      <c r="J59" s="10">
        <f t="shared" si="1"/>
        <v>0.9882352941176471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>
        <v>65</v>
      </c>
      <c r="F60" s="26">
        <f>SUM(E60:E63)</f>
        <v>190</v>
      </c>
      <c r="G60" s="2">
        <v>22</v>
      </c>
      <c r="H60" s="26">
        <f>SUM(G60:G63)</f>
        <v>93</v>
      </c>
      <c r="I60" s="2">
        <f t="shared" si="0"/>
        <v>43</v>
      </c>
      <c r="J60" s="10">
        <f t="shared" si="1"/>
        <v>0.33846153846153848</v>
      </c>
      <c r="K60" s="29">
        <f>H60/F60</f>
        <v>0.48947368421052634</v>
      </c>
    </row>
    <row r="61" spans="1:11" x14ac:dyDescent="0.25">
      <c r="A61" s="24"/>
      <c r="B61" s="24"/>
      <c r="C61" s="3" t="s">
        <v>71</v>
      </c>
      <c r="D61" s="24"/>
      <c r="E61" s="2">
        <v>52</v>
      </c>
      <c r="F61" s="27"/>
      <c r="G61" s="2">
        <v>39</v>
      </c>
      <c r="H61" s="27"/>
      <c r="I61" s="2">
        <f t="shared" si="0"/>
        <v>13</v>
      </c>
      <c r="J61" s="10">
        <f t="shared" si="1"/>
        <v>0.75</v>
      </c>
      <c r="K61" s="30"/>
    </row>
    <row r="62" spans="1:11" x14ac:dyDescent="0.25">
      <c r="A62" s="24"/>
      <c r="B62" s="24"/>
      <c r="C62" s="3" t="s">
        <v>72</v>
      </c>
      <c r="D62" s="24"/>
      <c r="E62" s="2">
        <v>37</v>
      </c>
      <c r="F62" s="27"/>
      <c r="G62" s="2">
        <v>21</v>
      </c>
      <c r="H62" s="27"/>
      <c r="I62" s="2">
        <f t="shared" si="0"/>
        <v>16</v>
      </c>
      <c r="J62" s="10">
        <f t="shared" si="1"/>
        <v>0.56756756756756754</v>
      </c>
      <c r="K62" s="30"/>
    </row>
    <row r="63" spans="1:11" x14ac:dyDescent="0.25">
      <c r="A63" s="25"/>
      <c r="B63" s="25"/>
      <c r="C63" s="3" t="s">
        <v>73</v>
      </c>
      <c r="D63" s="25"/>
      <c r="E63" s="2">
        <v>36</v>
      </c>
      <c r="F63" s="28"/>
      <c r="G63" s="2">
        <v>11</v>
      </c>
      <c r="H63" s="28"/>
      <c r="I63" s="2">
        <f t="shared" si="0"/>
        <v>25</v>
      </c>
      <c r="J63" s="10">
        <f t="shared" si="1"/>
        <v>0.30555555555555558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>
        <v>243</v>
      </c>
      <c r="F64" s="5">
        <f>E64</f>
        <v>243</v>
      </c>
      <c r="G64" s="2">
        <v>224</v>
      </c>
      <c r="H64" s="5">
        <f>SUM(G64:G64)</f>
        <v>224</v>
      </c>
      <c r="I64" s="2">
        <f t="shared" si="0"/>
        <v>19</v>
      </c>
      <c r="J64" s="10">
        <f t="shared" si="1"/>
        <v>0.92181069958847739</v>
      </c>
      <c r="K64" s="10">
        <f>H64/F64</f>
        <v>0.92181069958847739</v>
      </c>
    </row>
    <row r="65" spans="1:15" x14ac:dyDescent="0.25">
      <c r="A65" s="3" t="s">
        <v>11</v>
      </c>
      <c r="B65" s="41"/>
      <c r="C65" s="42"/>
      <c r="D65" s="3" t="s">
        <v>103</v>
      </c>
      <c r="E65" s="2">
        <v>126</v>
      </c>
      <c r="F65" s="5">
        <f>E65</f>
        <v>126</v>
      </c>
      <c r="G65" s="2">
        <v>104</v>
      </c>
      <c r="H65" s="5">
        <f>SUM(G65:G65)</f>
        <v>104</v>
      </c>
      <c r="I65" s="2">
        <f t="shared" si="0"/>
        <v>22</v>
      </c>
      <c r="J65" s="10">
        <f t="shared" si="1"/>
        <v>0.82539682539682535</v>
      </c>
      <c r="K65" s="10">
        <f>H65/F65</f>
        <v>0.82539682539682535</v>
      </c>
    </row>
    <row r="66" spans="1:15" ht="15" customHeight="1" x14ac:dyDescent="0.25">
      <c r="A66" s="23" t="s">
        <v>7</v>
      </c>
      <c r="B66" s="41"/>
      <c r="C66" s="42"/>
      <c r="D66" s="3" t="s">
        <v>95</v>
      </c>
      <c r="E66" s="45">
        <v>219</v>
      </c>
      <c r="F66" s="26">
        <f>E66</f>
        <v>219</v>
      </c>
      <c r="G66" s="2">
        <v>104</v>
      </c>
      <c r="H66" s="26">
        <f>SUM(G66:G67)</f>
        <v>213</v>
      </c>
      <c r="I66" s="45">
        <f>F66-H66</f>
        <v>6</v>
      </c>
      <c r="J66" s="29">
        <f>H66/F66</f>
        <v>0.9726027397260274</v>
      </c>
      <c r="K66" s="29">
        <f>H66/F66</f>
        <v>0.9726027397260274</v>
      </c>
    </row>
    <row r="67" spans="1:15" ht="15" customHeight="1" x14ac:dyDescent="0.25">
      <c r="A67" s="25"/>
      <c r="B67" s="41"/>
      <c r="C67" s="42"/>
      <c r="D67" s="3" t="s">
        <v>96</v>
      </c>
      <c r="E67" s="46"/>
      <c r="F67" s="28"/>
      <c r="G67" s="2">
        <v>109</v>
      </c>
      <c r="H67" s="28"/>
      <c r="I67" s="46"/>
      <c r="J67" s="31"/>
      <c r="K67" s="31"/>
    </row>
    <row r="68" spans="1:15" x14ac:dyDescent="0.25">
      <c r="A68" s="3" t="s">
        <v>21</v>
      </c>
      <c r="B68" s="41"/>
      <c r="C68" s="42"/>
      <c r="D68" s="3" t="s">
        <v>95</v>
      </c>
      <c r="E68" s="2">
        <v>218</v>
      </c>
      <c r="F68" s="5">
        <f>E68</f>
        <v>218</v>
      </c>
      <c r="G68" s="2">
        <v>213</v>
      </c>
      <c r="H68" s="5">
        <f>SUM(G68:G68)</f>
        <v>213</v>
      </c>
      <c r="I68" s="2">
        <f>E68-G68</f>
        <v>5</v>
      </c>
      <c r="J68" s="10">
        <f t="shared" si="1"/>
        <v>0.97706422018348627</v>
      </c>
      <c r="K68" s="10">
        <f>H68/F68</f>
        <v>0.97706422018348627</v>
      </c>
    </row>
    <row r="69" spans="1:15" x14ac:dyDescent="0.25">
      <c r="A69" s="3" t="s">
        <v>22</v>
      </c>
      <c r="B69" s="41"/>
      <c r="C69" s="42"/>
      <c r="D69" s="3" t="s">
        <v>95</v>
      </c>
      <c r="E69" s="2">
        <v>107</v>
      </c>
      <c r="F69" s="5">
        <f t="shared" ref="F69:F78" si="2">E69</f>
        <v>107</v>
      </c>
      <c r="G69" s="2">
        <v>106</v>
      </c>
      <c r="H69" s="5">
        <f t="shared" ref="H69:H78" si="3">SUM(G69:G69)</f>
        <v>106</v>
      </c>
      <c r="I69" s="2">
        <f t="shared" ref="I69:I74" si="4">E69-G69</f>
        <v>1</v>
      </c>
      <c r="J69" s="10">
        <f>G69/E69</f>
        <v>0.99065420560747663</v>
      </c>
      <c r="K69" s="10">
        <f>H69/F69</f>
        <v>0.99065420560747663</v>
      </c>
    </row>
    <row r="70" spans="1:15" x14ac:dyDescent="0.25">
      <c r="A70" s="23" t="s">
        <v>14</v>
      </c>
      <c r="B70" s="41"/>
      <c r="C70" s="42"/>
      <c r="D70" s="3" t="s">
        <v>97</v>
      </c>
      <c r="E70" s="45">
        <v>267</v>
      </c>
      <c r="F70" s="26">
        <f>E70</f>
        <v>267</v>
      </c>
      <c r="G70" s="2">
        <v>185</v>
      </c>
      <c r="H70" s="26">
        <f>G70+G71</f>
        <v>256</v>
      </c>
      <c r="I70" s="45">
        <f>F70-H70</f>
        <v>11</v>
      </c>
      <c r="J70" s="29">
        <f>H70/F70</f>
        <v>0.95880149812734083</v>
      </c>
      <c r="K70" s="29">
        <f>H70/F70</f>
        <v>0.95880149812734083</v>
      </c>
    </row>
    <row r="71" spans="1:15" x14ac:dyDescent="0.25">
      <c r="A71" s="25"/>
      <c r="B71" s="41"/>
      <c r="C71" s="42"/>
      <c r="D71" s="3" t="s">
        <v>98</v>
      </c>
      <c r="E71" s="46"/>
      <c r="F71" s="28"/>
      <c r="G71" s="2">
        <v>71</v>
      </c>
      <c r="H71" s="28"/>
      <c r="I71" s="46"/>
      <c r="J71" s="31"/>
      <c r="K71" s="31"/>
    </row>
    <row r="72" spans="1:15" x14ac:dyDescent="0.25">
      <c r="A72" s="3" t="s">
        <v>15</v>
      </c>
      <c r="B72" s="41"/>
      <c r="C72" s="42"/>
      <c r="D72" s="3" t="s">
        <v>97</v>
      </c>
      <c r="E72" s="2">
        <v>74</v>
      </c>
      <c r="F72" s="5">
        <f t="shared" si="2"/>
        <v>74</v>
      </c>
      <c r="G72" s="2">
        <v>72</v>
      </c>
      <c r="H72" s="5">
        <f t="shared" si="3"/>
        <v>72</v>
      </c>
      <c r="I72" s="2">
        <f>E72-G72</f>
        <v>2</v>
      </c>
      <c r="J72" s="10">
        <f>G72/E72</f>
        <v>0.97297297297297303</v>
      </c>
      <c r="K72" s="10">
        <f t="shared" ref="K72:K74" si="5">H72/F72</f>
        <v>0.97297297297297303</v>
      </c>
    </row>
    <row r="73" spans="1:15" x14ac:dyDescent="0.25">
      <c r="A73" s="3" t="s">
        <v>16</v>
      </c>
      <c r="B73" s="41"/>
      <c r="C73" s="42"/>
      <c r="D73" s="3" t="s">
        <v>97</v>
      </c>
      <c r="E73" s="2">
        <v>184</v>
      </c>
      <c r="F73" s="5">
        <f t="shared" si="2"/>
        <v>184</v>
      </c>
      <c r="G73" s="2">
        <v>162</v>
      </c>
      <c r="H73" s="5">
        <f t="shared" si="3"/>
        <v>162</v>
      </c>
      <c r="I73" s="2">
        <f t="shared" si="4"/>
        <v>22</v>
      </c>
      <c r="J73" s="10">
        <f t="shared" ref="J73:J74" si="6">G73/E73</f>
        <v>0.88043478260869568</v>
      </c>
      <c r="K73" s="10">
        <f t="shared" si="5"/>
        <v>0.88043478260869568</v>
      </c>
    </row>
    <row r="74" spans="1:15" x14ac:dyDescent="0.25">
      <c r="A74" s="3" t="s">
        <v>17</v>
      </c>
      <c r="B74" s="43"/>
      <c r="C74" s="44"/>
      <c r="D74" s="3" t="s">
        <v>97</v>
      </c>
      <c r="E74" s="2">
        <v>98</v>
      </c>
      <c r="F74" s="5">
        <f t="shared" si="2"/>
        <v>98</v>
      </c>
      <c r="G74" s="2">
        <v>96</v>
      </c>
      <c r="H74" s="5">
        <f t="shared" si="3"/>
        <v>96</v>
      </c>
      <c r="I74" s="2">
        <f t="shared" si="4"/>
        <v>2</v>
      </c>
      <c r="J74" s="10">
        <f t="shared" si="6"/>
        <v>0.97959183673469385</v>
      </c>
      <c r="K74" s="10">
        <f t="shared" si="5"/>
        <v>0.97959183673469385</v>
      </c>
    </row>
    <row r="75" spans="1:15" x14ac:dyDescent="0.25">
      <c r="A75" s="16" t="s">
        <v>19</v>
      </c>
      <c r="B75" s="39"/>
      <c r="C75" s="40"/>
      <c r="D75" s="3" t="s">
        <v>100</v>
      </c>
      <c r="E75" s="15">
        <v>236</v>
      </c>
      <c r="F75" s="17">
        <f>E75</f>
        <v>236</v>
      </c>
      <c r="G75" s="2">
        <v>100</v>
      </c>
      <c r="H75" s="5">
        <f t="shared" si="3"/>
        <v>100</v>
      </c>
      <c r="I75" s="15">
        <f>F75-H75</f>
        <v>136</v>
      </c>
      <c r="J75" s="18">
        <f>H75/F75</f>
        <v>0.42372881355932202</v>
      </c>
      <c r="K75" s="18">
        <f>H75/F75</f>
        <v>0.42372881355932202</v>
      </c>
    </row>
    <row r="76" spans="1:15" x14ac:dyDescent="0.25">
      <c r="A76" s="3" t="s">
        <v>20</v>
      </c>
      <c r="B76" s="41"/>
      <c r="C76" s="42"/>
      <c r="D76" s="3" t="s">
        <v>100</v>
      </c>
      <c r="E76" s="2">
        <v>221</v>
      </c>
      <c r="F76" s="5">
        <f t="shared" si="2"/>
        <v>221</v>
      </c>
      <c r="G76" s="2">
        <v>116</v>
      </c>
      <c r="H76" s="5">
        <f t="shared" si="3"/>
        <v>116</v>
      </c>
      <c r="I76" s="2">
        <f t="shared" ref="I76:I78" si="7">E76-G76</f>
        <v>105</v>
      </c>
      <c r="J76" s="10">
        <f t="shared" ref="J76:J78" si="8">G76/E76</f>
        <v>0.52488687782805432</v>
      </c>
      <c r="K76" s="10">
        <f t="shared" ref="K76:K78" si="9">H76/F76</f>
        <v>0.52488687782805432</v>
      </c>
    </row>
    <row r="77" spans="1:15" ht="15" customHeight="1" x14ac:dyDescent="0.25">
      <c r="A77" s="3" t="s">
        <v>23</v>
      </c>
      <c r="B77" s="41"/>
      <c r="C77" s="42"/>
      <c r="D77" s="3" t="s">
        <v>106</v>
      </c>
      <c r="E77" s="2">
        <v>50</v>
      </c>
      <c r="F77" s="5">
        <f t="shared" si="2"/>
        <v>50</v>
      </c>
      <c r="G77" s="2">
        <v>50</v>
      </c>
      <c r="H77" s="5">
        <f t="shared" si="3"/>
        <v>50</v>
      </c>
      <c r="I77" s="2">
        <f t="shared" si="7"/>
        <v>0</v>
      </c>
      <c r="J77" s="10">
        <f t="shared" si="8"/>
        <v>1</v>
      </c>
      <c r="K77" s="10">
        <f t="shared" si="9"/>
        <v>1</v>
      </c>
    </row>
    <row r="78" spans="1:15" x14ac:dyDescent="0.25">
      <c r="A78" s="3" t="s">
        <v>24</v>
      </c>
      <c r="B78" s="43"/>
      <c r="C78" s="44"/>
      <c r="D78" s="3" t="s">
        <v>107</v>
      </c>
      <c r="E78" s="2">
        <v>55</v>
      </c>
      <c r="F78" s="5">
        <f t="shared" si="2"/>
        <v>55</v>
      </c>
      <c r="G78" s="2">
        <v>0</v>
      </c>
      <c r="H78" s="5">
        <f t="shared" si="3"/>
        <v>0</v>
      </c>
      <c r="I78" s="2">
        <f t="shared" si="7"/>
        <v>55</v>
      </c>
      <c r="J78" s="10">
        <f t="shared" si="8"/>
        <v>0</v>
      </c>
      <c r="K78" s="10">
        <f t="shared" si="9"/>
        <v>0</v>
      </c>
    </row>
    <row r="79" spans="1:1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</sheetData>
  <mergeCells count="85">
    <mergeCell ref="K66:K67"/>
    <mergeCell ref="F70:F71"/>
    <mergeCell ref="E70:E71"/>
    <mergeCell ref="H70:H71"/>
    <mergeCell ref="I70:I71"/>
    <mergeCell ref="J70:J71"/>
    <mergeCell ref="K70:K71"/>
    <mergeCell ref="E66:E67"/>
    <mergeCell ref="F66:F67"/>
    <mergeCell ref="H66:H67"/>
    <mergeCell ref="I66:I67"/>
    <mergeCell ref="J66:J67"/>
    <mergeCell ref="K60:K63"/>
    <mergeCell ref="H56:H59"/>
    <mergeCell ref="H60:H63"/>
    <mergeCell ref="F56:F59"/>
    <mergeCell ref="F60:F63"/>
    <mergeCell ref="K43:K47"/>
    <mergeCell ref="F48:F55"/>
    <mergeCell ref="H48:H55"/>
    <mergeCell ref="K48:K55"/>
    <mergeCell ref="K56:K59"/>
    <mergeCell ref="F43:F47"/>
    <mergeCell ref="H43:H47"/>
    <mergeCell ref="F34:F38"/>
    <mergeCell ref="H34:H38"/>
    <mergeCell ref="K34:K38"/>
    <mergeCell ref="F39:F42"/>
    <mergeCell ref="H39:H42"/>
    <mergeCell ref="K39:K42"/>
    <mergeCell ref="F25:F28"/>
    <mergeCell ref="H25:H28"/>
    <mergeCell ref="K25:K28"/>
    <mergeCell ref="F29:F33"/>
    <mergeCell ref="H29:H33"/>
    <mergeCell ref="K29:K33"/>
    <mergeCell ref="D5:D7"/>
    <mergeCell ref="D8:D10"/>
    <mergeCell ref="D11:D15"/>
    <mergeCell ref="D16:D20"/>
    <mergeCell ref="D21:D24"/>
    <mergeCell ref="D25:D28"/>
    <mergeCell ref="D29:D33"/>
    <mergeCell ref="D34:D38"/>
    <mergeCell ref="D39:D42"/>
    <mergeCell ref="D43:D47"/>
    <mergeCell ref="D48:D55"/>
    <mergeCell ref="B64:C74"/>
    <mergeCell ref="B75:C78"/>
    <mergeCell ref="A70:A71"/>
    <mergeCell ref="A56:A63"/>
    <mergeCell ref="B48:B55"/>
    <mergeCell ref="A43:A55"/>
    <mergeCell ref="A66:A67"/>
    <mergeCell ref="B56:B63"/>
    <mergeCell ref="D56:D59"/>
    <mergeCell ref="D60:D63"/>
    <mergeCell ref="A1:K1"/>
    <mergeCell ref="A2:K2"/>
    <mergeCell ref="B5:B7"/>
    <mergeCell ref="B8:B10"/>
    <mergeCell ref="B11:B15"/>
    <mergeCell ref="A5:A42"/>
    <mergeCell ref="H5:H7"/>
    <mergeCell ref="F5:F7"/>
    <mergeCell ref="K5:K7"/>
    <mergeCell ref="F8:F10"/>
    <mergeCell ref="H8:H10"/>
    <mergeCell ref="K8:K10"/>
    <mergeCell ref="F11:F15"/>
    <mergeCell ref="H16:H20"/>
    <mergeCell ref="K16:K20"/>
    <mergeCell ref="F21:F24"/>
    <mergeCell ref="H11:H15"/>
    <mergeCell ref="K11:K15"/>
    <mergeCell ref="F16:F20"/>
    <mergeCell ref="B16:B20"/>
    <mergeCell ref="B21:B24"/>
    <mergeCell ref="H21:H24"/>
    <mergeCell ref="K21:K24"/>
    <mergeCell ref="B25:B28"/>
    <mergeCell ref="B29:B33"/>
    <mergeCell ref="B34:B38"/>
    <mergeCell ref="B39:B42"/>
    <mergeCell ref="B43:B47"/>
  </mergeCells>
  <phoneticPr fontId="1" type="noConversion"/>
  <conditionalFormatting sqref="J5:K78">
    <cfRule type="cellIs" dxfId="11" priority="1" operator="lessThan">
      <formula>0.9</formula>
    </cfRule>
  </conditionalFormatting>
  <pageMargins left="0.7" right="0.7" top="0.75" bottom="0.75" header="0.3" footer="0.3"/>
  <pageSetup paperSize="8" scale="64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78"/>
  <sheetViews>
    <sheetView workbookViewId="0">
      <selection activeCell="O14" sqref="O14"/>
    </sheetView>
  </sheetViews>
  <sheetFormatPr defaultRowHeight="16.5" x14ac:dyDescent="0.25"/>
  <sheetData>
    <row r="1" spans="1:11" ht="26.25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6.25" x14ac:dyDescent="0.25">
      <c r="A2" s="32" t="s">
        <v>128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x14ac:dyDescent="0.25">
      <c r="A4" s="7"/>
      <c r="B4" s="7"/>
      <c r="C4" s="7"/>
      <c r="D4" s="7"/>
      <c r="E4" s="8"/>
      <c r="F4" s="8">
        <f>SUM(F5:F77)</f>
        <v>5309</v>
      </c>
      <c r="G4" s="8"/>
      <c r="H4" s="8">
        <f>SUM(H5:H77)</f>
        <v>4374</v>
      </c>
      <c r="I4" s="8">
        <f>SUM(I5:I77)</f>
        <v>935</v>
      </c>
      <c r="J4" s="8"/>
      <c r="K4" s="13">
        <f>H4/F4</f>
        <v>0.82388397061593521</v>
      </c>
    </row>
    <row r="5" spans="1:11" x14ac:dyDescent="0.25">
      <c r="A5" s="23" t="s">
        <v>2</v>
      </c>
      <c r="B5" s="23" t="s">
        <v>3</v>
      </c>
      <c r="C5" s="3" t="s">
        <v>30</v>
      </c>
      <c r="D5" s="33" t="s">
        <v>96</v>
      </c>
      <c r="E5" s="9">
        <v>64</v>
      </c>
      <c r="F5" s="26">
        <f>SUM(E5:E7)</f>
        <v>172</v>
      </c>
      <c r="G5" s="9">
        <v>60</v>
      </c>
      <c r="H5" s="26">
        <f>SUM(G5:G7)</f>
        <v>164</v>
      </c>
      <c r="I5" s="2">
        <f>E5-G5</f>
        <v>4</v>
      </c>
      <c r="J5" s="10">
        <f>G5/E5</f>
        <v>0.9375</v>
      </c>
      <c r="K5" s="29">
        <f>H5/F5</f>
        <v>0.95348837209302328</v>
      </c>
    </row>
    <row r="6" spans="1:11" x14ac:dyDescent="0.25">
      <c r="A6" s="24"/>
      <c r="B6" s="24"/>
      <c r="C6" s="3" t="s">
        <v>29</v>
      </c>
      <c r="D6" s="34"/>
      <c r="E6" s="9">
        <v>59</v>
      </c>
      <c r="F6" s="27"/>
      <c r="G6" s="9">
        <v>59</v>
      </c>
      <c r="H6" s="27"/>
      <c r="I6" s="2">
        <f t="shared" ref="I6:I65" si="0">E6-G6</f>
        <v>0</v>
      </c>
      <c r="J6" s="10">
        <f t="shared" ref="J6:J68" si="1">G6/E6</f>
        <v>1</v>
      </c>
      <c r="K6" s="30"/>
    </row>
    <row r="7" spans="1:11" x14ac:dyDescent="0.25">
      <c r="A7" s="24"/>
      <c r="B7" s="25"/>
      <c r="C7" s="3" t="s">
        <v>78</v>
      </c>
      <c r="D7" s="35"/>
      <c r="E7" s="2">
        <v>49</v>
      </c>
      <c r="F7" s="28"/>
      <c r="G7" s="2">
        <v>45</v>
      </c>
      <c r="H7" s="28"/>
      <c r="I7" s="2">
        <f>E7-G7</f>
        <v>4</v>
      </c>
      <c r="J7" s="10">
        <f t="shared" si="1"/>
        <v>0.91836734693877553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>
        <v>98</v>
      </c>
      <c r="F8" s="26">
        <f>SUM(E8:E10)</f>
        <v>249</v>
      </c>
      <c r="G8" s="9">
        <v>1</v>
      </c>
      <c r="H8" s="26">
        <f>SUM(G8:G10)</f>
        <v>112</v>
      </c>
      <c r="I8" s="2">
        <f t="shared" si="0"/>
        <v>97</v>
      </c>
      <c r="J8" s="10">
        <f t="shared" si="1"/>
        <v>1.020408163265306E-2</v>
      </c>
      <c r="K8" s="36">
        <f>H8/F8</f>
        <v>0.44979919678714858</v>
      </c>
    </row>
    <row r="9" spans="1:11" x14ac:dyDescent="0.25">
      <c r="A9" s="24"/>
      <c r="B9" s="34"/>
      <c r="C9" s="11" t="s">
        <v>74</v>
      </c>
      <c r="D9" s="34"/>
      <c r="E9" s="9">
        <v>91</v>
      </c>
      <c r="F9" s="27"/>
      <c r="G9" s="9">
        <v>54</v>
      </c>
      <c r="H9" s="27"/>
      <c r="I9" s="2">
        <f t="shared" si="0"/>
        <v>37</v>
      </c>
      <c r="J9" s="10">
        <f t="shared" si="1"/>
        <v>0.59340659340659341</v>
      </c>
      <c r="K9" s="37"/>
    </row>
    <row r="10" spans="1:11" x14ac:dyDescent="0.25">
      <c r="A10" s="24"/>
      <c r="B10" s="35"/>
      <c r="C10" s="11" t="s">
        <v>32</v>
      </c>
      <c r="D10" s="35"/>
      <c r="E10" s="9">
        <v>60</v>
      </c>
      <c r="F10" s="28"/>
      <c r="G10" s="9">
        <v>57</v>
      </c>
      <c r="H10" s="28"/>
      <c r="I10" s="2">
        <f t="shared" si="0"/>
        <v>3</v>
      </c>
      <c r="J10" s="10">
        <f t="shared" si="1"/>
        <v>0.95</v>
      </c>
      <c r="K10" s="38"/>
    </row>
    <row r="11" spans="1:11" x14ac:dyDescent="0.25">
      <c r="A11" s="24"/>
      <c r="B11" s="23" t="s">
        <v>8</v>
      </c>
      <c r="C11" s="3" t="s">
        <v>79</v>
      </c>
      <c r="D11" s="23" t="s">
        <v>102</v>
      </c>
      <c r="E11" s="2">
        <v>64</v>
      </c>
      <c r="F11" s="26">
        <f>SUM(E11:E15)</f>
        <v>290</v>
      </c>
      <c r="G11" s="2">
        <v>48</v>
      </c>
      <c r="H11" s="26">
        <f>SUM(G11:G15)</f>
        <v>235</v>
      </c>
      <c r="I11" s="2">
        <f t="shared" si="0"/>
        <v>16</v>
      </c>
      <c r="J11" s="10">
        <f t="shared" si="1"/>
        <v>0.75</v>
      </c>
      <c r="K11" s="29">
        <f>H11/F11</f>
        <v>0.81034482758620685</v>
      </c>
    </row>
    <row r="12" spans="1:11" x14ac:dyDescent="0.25">
      <c r="A12" s="24"/>
      <c r="B12" s="24"/>
      <c r="C12" s="3" t="s">
        <v>80</v>
      </c>
      <c r="D12" s="24"/>
      <c r="E12" s="2">
        <v>47</v>
      </c>
      <c r="F12" s="27"/>
      <c r="G12" s="2">
        <v>38</v>
      </c>
      <c r="H12" s="27"/>
      <c r="I12" s="2">
        <f t="shared" si="0"/>
        <v>9</v>
      </c>
      <c r="J12" s="10">
        <f t="shared" si="1"/>
        <v>0.80851063829787229</v>
      </c>
      <c r="K12" s="30"/>
    </row>
    <row r="13" spans="1:11" x14ac:dyDescent="0.25">
      <c r="A13" s="24"/>
      <c r="B13" s="24"/>
      <c r="C13" s="3" t="s">
        <v>81</v>
      </c>
      <c r="D13" s="24"/>
      <c r="E13" s="2">
        <v>85</v>
      </c>
      <c r="F13" s="27"/>
      <c r="G13" s="2">
        <v>68</v>
      </c>
      <c r="H13" s="27"/>
      <c r="I13" s="2">
        <f t="shared" si="0"/>
        <v>17</v>
      </c>
      <c r="J13" s="10">
        <f t="shared" si="1"/>
        <v>0.8</v>
      </c>
      <c r="K13" s="30"/>
    </row>
    <row r="14" spans="1:11" x14ac:dyDescent="0.25">
      <c r="A14" s="24"/>
      <c r="B14" s="24"/>
      <c r="C14" s="3" t="s">
        <v>82</v>
      </c>
      <c r="D14" s="24"/>
      <c r="E14" s="2">
        <v>43</v>
      </c>
      <c r="F14" s="27"/>
      <c r="G14" s="2">
        <v>36</v>
      </c>
      <c r="H14" s="27"/>
      <c r="I14" s="2">
        <f t="shared" si="0"/>
        <v>7</v>
      </c>
      <c r="J14" s="10">
        <f t="shared" si="1"/>
        <v>0.83720930232558144</v>
      </c>
      <c r="K14" s="30"/>
    </row>
    <row r="15" spans="1:11" x14ac:dyDescent="0.25">
      <c r="A15" s="24"/>
      <c r="B15" s="25"/>
      <c r="C15" s="3" t="s">
        <v>83</v>
      </c>
      <c r="D15" s="25"/>
      <c r="E15" s="2">
        <v>51</v>
      </c>
      <c r="F15" s="28"/>
      <c r="G15" s="2">
        <v>45</v>
      </c>
      <c r="H15" s="28"/>
      <c r="I15" s="2">
        <f t="shared" si="0"/>
        <v>6</v>
      </c>
      <c r="J15" s="10">
        <f t="shared" si="1"/>
        <v>0.88235294117647056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>
        <v>51</v>
      </c>
      <c r="F16" s="26">
        <f>SUM(E16:E20)</f>
        <v>253</v>
      </c>
      <c r="G16" s="2">
        <v>44</v>
      </c>
      <c r="H16" s="26">
        <f>SUM(G16:G20)</f>
        <v>215</v>
      </c>
      <c r="I16" s="2">
        <f t="shared" si="0"/>
        <v>7</v>
      </c>
      <c r="J16" s="10">
        <f t="shared" si="1"/>
        <v>0.86274509803921573</v>
      </c>
      <c r="K16" s="29">
        <f>H16/F16</f>
        <v>0.84980237154150196</v>
      </c>
    </row>
    <row r="17" spans="1:11" x14ac:dyDescent="0.25">
      <c r="A17" s="24"/>
      <c r="B17" s="24"/>
      <c r="C17" s="3" t="s">
        <v>34</v>
      </c>
      <c r="D17" s="24"/>
      <c r="E17" s="2">
        <v>68</v>
      </c>
      <c r="F17" s="27"/>
      <c r="G17" s="2">
        <v>58</v>
      </c>
      <c r="H17" s="27"/>
      <c r="I17" s="2">
        <f t="shared" si="0"/>
        <v>10</v>
      </c>
      <c r="J17" s="10">
        <f t="shared" si="1"/>
        <v>0.8529411764705882</v>
      </c>
      <c r="K17" s="30"/>
    </row>
    <row r="18" spans="1:11" x14ac:dyDescent="0.25">
      <c r="A18" s="24"/>
      <c r="B18" s="24"/>
      <c r="C18" s="3" t="s">
        <v>35</v>
      </c>
      <c r="D18" s="24"/>
      <c r="E18" s="2">
        <v>32</v>
      </c>
      <c r="F18" s="27"/>
      <c r="G18" s="2">
        <v>23</v>
      </c>
      <c r="H18" s="27"/>
      <c r="I18" s="2">
        <f t="shared" si="0"/>
        <v>9</v>
      </c>
      <c r="J18" s="10">
        <f t="shared" si="1"/>
        <v>0.71875</v>
      </c>
      <c r="K18" s="30"/>
    </row>
    <row r="19" spans="1:11" x14ac:dyDescent="0.25">
      <c r="A19" s="24"/>
      <c r="B19" s="24"/>
      <c r="C19" s="3" t="s">
        <v>36</v>
      </c>
      <c r="D19" s="24"/>
      <c r="E19" s="2">
        <v>65</v>
      </c>
      <c r="F19" s="27"/>
      <c r="G19" s="2">
        <v>54</v>
      </c>
      <c r="H19" s="27"/>
      <c r="I19" s="2">
        <f t="shared" si="0"/>
        <v>11</v>
      </c>
      <c r="J19" s="10">
        <f t="shared" si="1"/>
        <v>0.83076923076923082</v>
      </c>
      <c r="K19" s="30"/>
    </row>
    <row r="20" spans="1:11" x14ac:dyDescent="0.25">
      <c r="A20" s="24"/>
      <c r="B20" s="25"/>
      <c r="C20" s="3" t="s">
        <v>37</v>
      </c>
      <c r="D20" s="25"/>
      <c r="E20" s="2">
        <v>37</v>
      </c>
      <c r="F20" s="28"/>
      <c r="G20" s="2">
        <v>36</v>
      </c>
      <c r="H20" s="28"/>
      <c r="I20" s="2">
        <f t="shared" si="0"/>
        <v>1</v>
      </c>
      <c r="J20" s="10">
        <f t="shared" si="1"/>
        <v>0.97297297297297303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>
        <v>49</v>
      </c>
      <c r="F21" s="26">
        <f>SUM(E21:E24)</f>
        <v>264</v>
      </c>
      <c r="G21" s="2">
        <v>44</v>
      </c>
      <c r="H21" s="26">
        <f>SUM(G21:G24)</f>
        <v>235</v>
      </c>
      <c r="I21" s="2">
        <f t="shared" si="0"/>
        <v>5</v>
      </c>
      <c r="J21" s="10">
        <f t="shared" si="1"/>
        <v>0.89795918367346939</v>
      </c>
      <c r="K21" s="29">
        <f>H21/F21</f>
        <v>0.89015151515151514</v>
      </c>
    </row>
    <row r="22" spans="1:11" x14ac:dyDescent="0.25">
      <c r="A22" s="24"/>
      <c r="B22" s="24"/>
      <c r="C22" s="3" t="s">
        <v>44</v>
      </c>
      <c r="D22" s="24"/>
      <c r="E22" s="2">
        <v>86</v>
      </c>
      <c r="F22" s="27"/>
      <c r="G22" s="2">
        <v>76</v>
      </c>
      <c r="H22" s="27"/>
      <c r="I22" s="2">
        <f t="shared" si="0"/>
        <v>10</v>
      </c>
      <c r="J22" s="10">
        <f t="shared" si="1"/>
        <v>0.88372093023255816</v>
      </c>
      <c r="K22" s="30"/>
    </row>
    <row r="23" spans="1:11" x14ac:dyDescent="0.25">
      <c r="A23" s="24"/>
      <c r="B23" s="24"/>
      <c r="C23" s="3" t="s">
        <v>75</v>
      </c>
      <c r="D23" s="24"/>
      <c r="E23" s="2">
        <v>64</v>
      </c>
      <c r="F23" s="27"/>
      <c r="G23" s="2">
        <v>53</v>
      </c>
      <c r="H23" s="27"/>
      <c r="I23" s="2">
        <f t="shared" si="0"/>
        <v>11</v>
      </c>
      <c r="J23" s="10">
        <f t="shared" si="1"/>
        <v>0.828125</v>
      </c>
      <c r="K23" s="30"/>
    </row>
    <row r="24" spans="1:11" x14ac:dyDescent="0.25">
      <c r="A24" s="24"/>
      <c r="B24" s="25"/>
      <c r="C24" s="3" t="s">
        <v>53</v>
      </c>
      <c r="D24" s="25"/>
      <c r="E24" s="2">
        <v>65</v>
      </c>
      <c r="F24" s="28"/>
      <c r="G24" s="2">
        <v>62</v>
      </c>
      <c r="H24" s="28"/>
      <c r="I24" s="2">
        <f t="shared" si="0"/>
        <v>3</v>
      </c>
      <c r="J24" s="10">
        <f t="shared" si="1"/>
        <v>0.9538461538461539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>
        <v>42</v>
      </c>
      <c r="F25" s="26">
        <f>SUM(E25:E28)</f>
        <v>255</v>
      </c>
      <c r="G25" s="2">
        <v>41</v>
      </c>
      <c r="H25" s="26">
        <f>SUM(G25:G28)</f>
        <v>248</v>
      </c>
      <c r="I25" s="2">
        <f t="shared" si="0"/>
        <v>1</v>
      </c>
      <c r="J25" s="10">
        <f t="shared" si="1"/>
        <v>0.97619047619047616</v>
      </c>
      <c r="K25" s="29">
        <f>H25/F25</f>
        <v>0.97254901960784312</v>
      </c>
    </row>
    <row r="26" spans="1:11" x14ac:dyDescent="0.25">
      <c r="A26" s="24"/>
      <c r="B26" s="24"/>
      <c r="C26" s="3" t="s">
        <v>56</v>
      </c>
      <c r="D26" s="24"/>
      <c r="E26" s="2">
        <v>42</v>
      </c>
      <c r="F26" s="27"/>
      <c r="G26" s="2">
        <v>39</v>
      </c>
      <c r="H26" s="27"/>
      <c r="I26" s="2">
        <f t="shared" si="0"/>
        <v>3</v>
      </c>
      <c r="J26" s="10">
        <f t="shared" si="1"/>
        <v>0.9285714285714286</v>
      </c>
      <c r="K26" s="30"/>
    </row>
    <row r="27" spans="1:11" x14ac:dyDescent="0.25">
      <c r="A27" s="24"/>
      <c r="B27" s="24"/>
      <c r="C27" s="3" t="s">
        <v>57</v>
      </c>
      <c r="D27" s="24"/>
      <c r="E27" s="2">
        <v>105</v>
      </c>
      <c r="F27" s="27"/>
      <c r="G27" s="2">
        <v>103</v>
      </c>
      <c r="H27" s="27"/>
      <c r="I27" s="2">
        <f t="shared" si="0"/>
        <v>2</v>
      </c>
      <c r="J27" s="10">
        <f t="shared" si="1"/>
        <v>0.98095238095238091</v>
      </c>
      <c r="K27" s="30"/>
    </row>
    <row r="28" spans="1:11" x14ac:dyDescent="0.25">
      <c r="A28" s="24"/>
      <c r="B28" s="25"/>
      <c r="C28" s="3" t="s">
        <v>84</v>
      </c>
      <c r="D28" s="25"/>
      <c r="E28" s="2">
        <v>66</v>
      </c>
      <c r="F28" s="28"/>
      <c r="G28" s="2">
        <v>65</v>
      </c>
      <c r="H28" s="28"/>
      <c r="I28" s="2">
        <f t="shared" si="0"/>
        <v>1</v>
      </c>
      <c r="J28" s="10">
        <f t="shared" si="1"/>
        <v>0.98484848484848486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>
        <v>83</v>
      </c>
      <c r="F29" s="26">
        <f>SUM(E29:E33)</f>
        <v>271</v>
      </c>
      <c r="G29" s="2">
        <v>71</v>
      </c>
      <c r="H29" s="26">
        <f>SUM(G29:G33)</f>
        <v>243</v>
      </c>
      <c r="I29" s="2">
        <f t="shared" si="0"/>
        <v>12</v>
      </c>
      <c r="J29" s="10">
        <f t="shared" si="1"/>
        <v>0.85542168674698793</v>
      </c>
      <c r="K29" s="29">
        <f>H29/F29</f>
        <v>0.89667896678966785</v>
      </c>
    </row>
    <row r="30" spans="1:11" x14ac:dyDescent="0.25">
      <c r="A30" s="24"/>
      <c r="B30" s="24"/>
      <c r="C30" s="3" t="s">
        <v>26</v>
      </c>
      <c r="D30" s="24"/>
      <c r="E30" s="2">
        <v>69</v>
      </c>
      <c r="F30" s="27"/>
      <c r="G30" s="2">
        <v>69</v>
      </c>
      <c r="H30" s="27"/>
      <c r="I30" s="2">
        <f t="shared" si="0"/>
        <v>0</v>
      </c>
      <c r="J30" s="10">
        <f t="shared" si="1"/>
        <v>1</v>
      </c>
      <c r="K30" s="30"/>
    </row>
    <row r="31" spans="1:11" x14ac:dyDescent="0.25">
      <c r="A31" s="24"/>
      <c r="B31" s="24"/>
      <c r="C31" s="3" t="s">
        <v>31</v>
      </c>
      <c r="D31" s="24"/>
      <c r="E31" s="2">
        <v>37</v>
      </c>
      <c r="F31" s="27"/>
      <c r="G31" s="2">
        <v>29</v>
      </c>
      <c r="H31" s="27"/>
      <c r="I31" s="2">
        <f t="shared" si="0"/>
        <v>8</v>
      </c>
      <c r="J31" s="10">
        <f t="shared" si="1"/>
        <v>0.78378378378378377</v>
      </c>
      <c r="K31" s="30"/>
    </row>
    <row r="32" spans="1:11" x14ac:dyDescent="0.25">
      <c r="A32" s="24"/>
      <c r="B32" s="24"/>
      <c r="C32" s="3" t="s">
        <v>27</v>
      </c>
      <c r="D32" s="24"/>
      <c r="E32" s="2">
        <v>59</v>
      </c>
      <c r="F32" s="27"/>
      <c r="G32" s="2">
        <v>52</v>
      </c>
      <c r="H32" s="27"/>
      <c r="I32" s="2">
        <f t="shared" si="0"/>
        <v>7</v>
      </c>
      <c r="J32" s="10">
        <f t="shared" si="1"/>
        <v>0.88135593220338981</v>
      </c>
      <c r="K32" s="30"/>
    </row>
    <row r="33" spans="1:11" x14ac:dyDescent="0.25">
      <c r="A33" s="24"/>
      <c r="B33" s="25"/>
      <c r="C33" s="3" t="s">
        <v>45</v>
      </c>
      <c r="D33" s="25"/>
      <c r="E33" s="2">
        <v>23</v>
      </c>
      <c r="F33" s="28"/>
      <c r="G33" s="2">
        <v>22</v>
      </c>
      <c r="H33" s="28"/>
      <c r="I33" s="2">
        <f t="shared" si="0"/>
        <v>1</v>
      </c>
      <c r="J33" s="10">
        <f t="shared" si="1"/>
        <v>0.95652173913043481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>
        <v>27</v>
      </c>
      <c r="F34" s="26">
        <f>SUM(E34:E38)</f>
        <v>237</v>
      </c>
      <c r="G34" s="2">
        <v>26</v>
      </c>
      <c r="H34" s="26">
        <f>SUM(G34:G38)</f>
        <v>215</v>
      </c>
      <c r="I34" s="2">
        <f t="shared" si="0"/>
        <v>1</v>
      </c>
      <c r="J34" s="10">
        <f t="shared" si="1"/>
        <v>0.96296296296296291</v>
      </c>
      <c r="K34" s="29">
        <f>H34/F34</f>
        <v>0.90717299578059074</v>
      </c>
    </row>
    <row r="35" spans="1:11" x14ac:dyDescent="0.25">
      <c r="A35" s="24"/>
      <c r="B35" s="24"/>
      <c r="C35" s="3" t="s">
        <v>86</v>
      </c>
      <c r="D35" s="24"/>
      <c r="E35" s="2">
        <v>46</v>
      </c>
      <c r="F35" s="27"/>
      <c r="G35" s="2">
        <v>40</v>
      </c>
      <c r="H35" s="27"/>
      <c r="I35" s="2">
        <f t="shared" si="0"/>
        <v>6</v>
      </c>
      <c r="J35" s="10">
        <f t="shared" si="1"/>
        <v>0.86956521739130432</v>
      </c>
      <c r="K35" s="30"/>
    </row>
    <row r="36" spans="1:11" x14ac:dyDescent="0.25">
      <c r="A36" s="24"/>
      <c r="B36" s="24"/>
      <c r="C36" s="3" t="s">
        <v>87</v>
      </c>
      <c r="D36" s="24"/>
      <c r="E36" s="2">
        <v>66</v>
      </c>
      <c r="F36" s="27"/>
      <c r="G36" s="2">
        <v>63</v>
      </c>
      <c r="H36" s="27"/>
      <c r="I36" s="2">
        <f t="shared" si="0"/>
        <v>3</v>
      </c>
      <c r="J36" s="10">
        <f t="shared" si="1"/>
        <v>0.95454545454545459</v>
      </c>
      <c r="K36" s="30"/>
    </row>
    <row r="37" spans="1:11" x14ac:dyDescent="0.25">
      <c r="A37" s="24"/>
      <c r="B37" s="24"/>
      <c r="C37" s="3" t="s">
        <v>89</v>
      </c>
      <c r="D37" s="24"/>
      <c r="E37" s="2">
        <v>51</v>
      </c>
      <c r="F37" s="27"/>
      <c r="G37" s="2">
        <v>46</v>
      </c>
      <c r="H37" s="27"/>
      <c r="I37" s="2">
        <f t="shared" si="0"/>
        <v>5</v>
      </c>
      <c r="J37" s="10">
        <f t="shared" si="1"/>
        <v>0.90196078431372551</v>
      </c>
      <c r="K37" s="30"/>
    </row>
    <row r="38" spans="1:11" x14ac:dyDescent="0.25">
      <c r="A38" s="24"/>
      <c r="B38" s="25"/>
      <c r="C38" s="3" t="s">
        <v>88</v>
      </c>
      <c r="D38" s="25"/>
      <c r="E38" s="2">
        <v>47</v>
      </c>
      <c r="F38" s="28"/>
      <c r="G38" s="2">
        <v>40</v>
      </c>
      <c r="H38" s="28"/>
      <c r="I38" s="2">
        <f t="shared" si="0"/>
        <v>7</v>
      </c>
      <c r="J38" s="10">
        <f t="shared" si="1"/>
        <v>0.85106382978723405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>
        <v>37</v>
      </c>
      <c r="F39" s="26">
        <f>SUM(E39:E42)</f>
        <v>231</v>
      </c>
      <c r="G39" s="2">
        <v>35</v>
      </c>
      <c r="H39" s="26">
        <f>SUM(G39:G42)</f>
        <v>200</v>
      </c>
      <c r="I39" s="2">
        <f t="shared" si="0"/>
        <v>2</v>
      </c>
      <c r="J39" s="10">
        <f t="shared" si="1"/>
        <v>0.94594594594594594</v>
      </c>
      <c r="K39" s="29">
        <f>H39/F39</f>
        <v>0.86580086580086579</v>
      </c>
    </row>
    <row r="40" spans="1:11" x14ac:dyDescent="0.25">
      <c r="A40" s="24"/>
      <c r="B40" s="24"/>
      <c r="C40" s="3" t="s">
        <v>92</v>
      </c>
      <c r="D40" s="24"/>
      <c r="E40" s="2">
        <v>68</v>
      </c>
      <c r="F40" s="27"/>
      <c r="G40" s="2">
        <v>57</v>
      </c>
      <c r="H40" s="27"/>
      <c r="I40" s="2">
        <f t="shared" si="0"/>
        <v>11</v>
      </c>
      <c r="J40" s="10">
        <f t="shared" si="1"/>
        <v>0.83823529411764708</v>
      </c>
      <c r="K40" s="30"/>
    </row>
    <row r="41" spans="1:11" x14ac:dyDescent="0.25">
      <c r="A41" s="24"/>
      <c r="B41" s="24"/>
      <c r="C41" s="3" t="s">
        <v>93</v>
      </c>
      <c r="D41" s="24"/>
      <c r="E41" s="2">
        <v>57</v>
      </c>
      <c r="F41" s="27"/>
      <c r="G41" s="2">
        <v>50</v>
      </c>
      <c r="H41" s="27"/>
      <c r="I41" s="2">
        <f t="shared" si="0"/>
        <v>7</v>
      </c>
      <c r="J41" s="10">
        <f t="shared" si="1"/>
        <v>0.8771929824561403</v>
      </c>
      <c r="K41" s="30"/>
    </row>
    <row r="42" spans="1:11" x14ac:dyDescent="0.25">
      <c r="A42" s="25"/>
      <c r="B42" s="25"/>
      <c r="C42" s="3" t="s">
        <v>94</v>
      </c>
      <c r="D42" s="25"/>
      <c r="E42" s="2">
        <v>69</v>
      </c>
      <c r="F42" s="28"/>
      <c r="G42" s="2">
        <v>58</v>
      </c>
      <c r="H42" s="28"/>
      <c r="I42" s="2">
        <f t="shared" si="0"/>
        <v>11</v>
      </c>
      <c r="J42" s="10">
        <f t="shared" si="1"/>
        <v>0.84057971014492749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>
        <v>53</v>
      </c>
      <c r="F43" s="26">
        <f>SUM(E43:E47)</f>
        <v>239</v>
      </c>
      <c r="G43" s="2">
        <v>50</v>
      </c>
      <c r="H43" s="26">
        <f>SUM(G43:G47)</f>
        <v>166</v>
      </c>
      <c r="I43" s="2">
        <f t="shared" si="0"/>
        <v>3</v>
      </c>
      <c r="J43" s="10">
        <f t="shared" si="1"/>
        <v>0.94339622641509435</v>
      </c>
      <c r="K43" s="29">
        <f>H43/F43</f>
        <v>0.69456066945606698</v>
      </c>
    </row>
    <row r="44" spans="1:11" x14ac:dyDescent="0.25">
      <c r="A44" s="24"/>
      <c r="B44" s="24"/>
      <c r="C44" s="3" t="s">
        <v>39</v>
      </c>
      <c r="D44" s="24"/>
      <c r="E44" s="2">
        <v>43</v>
      </c>
      <c r="F44" s="27"/>
      <c r="G44" s="2">
        <v>31</v>
      </c>
      <c r="H44" s="27"/>
      <c r="I44" s="2">
        <f t="shared" si="0"/>
        <v>12</v>
      </c>
      <c r="J44" s="10">
        <f t="shared" si="1"/>
        <v>0.72093023255813948</v>
      </c>
      <c r="K44" s="30"/>
    </row>
    <row r="45" spans="1:11" x14ac:dyDescent="0.25">
      <c r="A45" s="24"/>
      <c r="B45" s="24"/>
      <c r="C45" s="3" t="s">
        <v>40</v>
      </c>
      <c r="D45" s="24"/>
      <c r="E45" s="2">
        <v>88</v>
      </c>
      <c r="F45" s="27"/>
      <c r="G45" s="2">
        <v>56</v>
      </c>
      <c r="H45" s="27"/>
      <c r="I45" s="2">
        <f t="shared" si="0"/>
        <v>32</v>
      </c>
      <c r="J45" s="10">
        <f t="shared" si="1"/>
        <v>0.63636363636363635</v>
      </c>
      <c r="K45" s="30"/>
    </row>
    <row r="46" spans="1:11" x14ac:dyDescent="0.25">
      <c r="A46" s="24"/>
      <c r="B46" s="24"/>
      <c r="C46" s="3" t="s">
        <v>41</v>
      </c>
      <c r="D46" s="24"/>
      <c r="E46" s="2">
        <v>33</v>
      </c>
      <c r="F46" s="27"/>
      <c r="G46" s="2">
        <v>17</v>
      </c>
      <c r="H46" s="27"/>
      <c r="I46" s="2">
        <f t="shared" si="0"/>
        <v>16</v>
      </c>
      <c r="J46" s="10">
        <f t="shared" si="1"/>
        <v>0.51515151515151514</v>
      </c>
      <c r="K46" s="30"/>
    </row>
    <row r="47" spans="1:11" x14ac:dyDescent="0.25">
      <c r="A47" s="24"/>
      <c r="B47" s="25"/>
      <c r="C47" s="3" t="s">
        <v>42</v>
      </c>
      <c r="D47" s="25"/>
      <c r="E47" s="2">
        <v>22</v>
      </c>
      <c r="F47" s="28"/>
      <c r="G47" s="2">
        <v>12</v>
      </c>
      <c r="H47" s="28"/>
      <c r="I47" s="2">
        <f t="shared" si="0"/>
        <v>10</v>
      </c>
      <c r="J47" s="10">
        <f t="shared" si="1"/>
        <v>0.54545454545454541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>
        <v>32</v>
      </c>
      <c r="F48" s="26">
        <f>SUM(E48:E55)</f>
        <v>231</v>
      </c>
      <c r="G48" s="2">
        <v>32</v>
      </c>
      <c r="H48" s="26">
        <f>SUM(G48:G55)</f>
        <v>210</v>
      </c>
      <c r="I48" s="2">
        <f t="shared" si="0"/>
        <v>0</v>
      </c>
      <c r="J48" s="10">
        <f t="shared" si="1"/>
        <v>1</v>
      </c>
      <c r="K48" s="29">
        <f>H48/F48</f>
        <v>0.90909090909090906</v>
      </c>
    </row>
    <row r="49" spans="1:11" x14ac:dyDescent="0.25">
      <c r="A49" s="24"/>
      <c r="B49" s="24"/>
      <c r="C49" s="3" t="s">
        <v>47</v>
      </c>
      <c r="D49" s="24"/>
      <c r="E49" s="2">
        <v>73</v>
      </c>
      <c r="F49" s="27"/>
      <c r="G49" s="2">
        <v>70</v>
      </c>
      <c r="H49" s="27"/>
      <c r="I49" s="2">
        <f t="shared" si="0"/>
        <v>3</v>
      </c>
      <c r="J49" s="10">
        <f t="shared" si="1"/>
        <v>0.95890410958904104</v>
      </c>
      <c r="K49" s="30"/>
    </row>
    <row r="50" spans="1:11" x14ac:dyDescent="0.25">
      <c r="A50" s="24"/>
      <c r="B50" s="24"/>
      <c r="C50" s="3" t="s">
        <v>48</v>
      </c>
      <c r="D50" s="24"/>
      <c r="E50" s="2">
        <v>16</v>
      </c>
      <c r="F50" s="27"/>
      <c r="G50" s="2">
        <v>13</v>
      </c>
      <c r="H50" s="27"/>
      <c r="I50" s="2">
        <f t="shared" si="0"/>
        <v>3</v>
      </c>
      <c r="J50" s="10">
        <f t="shared" si="1"/>
        <v>0.8125</v>
      </c>
      <c r="K50" s="30"/>
    </row>
    <row r="51" spans="1:11" x14ac:dyDescent="0.25">
      <c r="A51" s="24"/>
      <c r="B51" s="24"/>
      <c r="C51" s="3" t="s">
        <v>49</v>
      </c>
      <c r="D51" s="24"/>
      <c r="E51" s="2">
        <v>11</v>
      </c>
      <c r="F51" s="27"/>
      <c r="G51" s="2">
        <v>11</v>
      </c>
      <c r="H51" s="27"/>
      <c r="I51" s="2">
        <f t="shared" si="0"/>
        <v>0</v>
      </c>
      <c r="J51" s="10">
        <f t="shared" si="1"/>
        <v>1</v>
      </c>
      <c r="K51" s="30"/>
    </row>
    <row r="52" spans="1:11" x14ac:dyDescent="0.25">
      <c r="A52" s="24"/>
      <c r="B52" s="24"/>
      <c r="C52" s="3" t="s">
        <v>50</v>
      </c>
      <c r="D52" s="24"/>
      <c r="E52" s="2">
        <v>10</v>
      </c>
      <c r="F52" s="27"/>
      <c r="G52" s="2">
        <v>8</v>
      </c>
      <c r="H52" s="27"/>
      <c r="I52" s="2">
        <f t="shared" si="0"/>
        <v>2</v>
      </c>
      <c r="J52" s="10">
        <f t="shared" si="1"/>
        <v>0.8</v>
      </c>
      <c r="K52" s="30"/>
    </row>
    <row r="53" spans="1:11" x14ac:dyDescent="0.25">
      <c r="A53" s="24"/>
      <c r="B53" s="24"/>
      <c r="C53" s="3" t="s">
        <v>51</v>
      </c>
      <c r="D53" s="24"/>
      <c r="E53" s="2">
        <v>41</v>
      </c>
      <c r="F53" s="27"/>
      <c r="G53" s="2">
        <v>34</v>
      </c>
      <c r="H53" s="27"/>
      <c r="I53" s="2">
        <f t="shared" si="0"/>
        <v>7</v>
      </c>
      <c r="J53" s="10">
        <f t="shared" si="1"/>
        <v>0.82926829268292679</v>
      </c>
      <c r="K53" s="30"/>
    </row>
    <row r="54" spans="1:11" x14ac:dyDescent="0.25">
      <c r="A54" s="24"/>
      <c r="B54" s="24"/>
      <c r="C54" s="3" t="s">
        <v>52</v>
      </c>
      <c r="D54" s="24"/>
      <c r="E54" s="2">
        <v>20</v>
      </c>
      <c r="F54" s="27"/>
      <c r="G54" s="2">
        <v>16</v>
      </c>
      <c r="H54" s="27"/>
      <c r="I54" s="2">
        <f t="shared" si="0"/>
        <v>4</v>
      </c>
      <c r="J54" s="10">
        <f t="shared" si="1"/>
        <v>0.8</v>
      </c>
      <c r="K54" s="30"/>
    </row>
    <row r="55" spans="1:11" x14ac:dyDescent="0.25">
      <c r="A55" s="25"/>
      <c r="B55" s="25"/>
      <c r="C55" s="3" t="s">
        <v>43</v>
      </c>
      <c r="D55" s="25"/>
      <c r="E55" s="2">
        <v>28</v>
      </c>
      <c r="F55" s="28"/>
      <c r="G55" s="2">
        <v>26</v>
      </c>
      <c r="H55" s="28"/>
      <c r="I55" s="2">
        <f t="shared" si="0"/>
        <v>2</v>
      </c>
      <c r="J55" s="10">
        <f t="shared" si="1"/>
        <v>0.9285714285714286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>
        <v>64</v>
      </c>
      <c r="F56" s="26">
        <f>SUM(E56:E59)</f>
        <v>253</v>
      </c>
      <c r="G56" s="2">
        <v>39</v>
      </c>
      <c r="H56" s="26">
        <f>SUM(G56:G59)</f>
        <v>217</v>
      </c>
      <c r="I56" s="2">
        <f t="shared" si="0"/>
        <v>25</v>
      </c>
      <c r="J56" s="10">
        <f t="shared" si="1"/>
        <v>0.609375</v>
      </c>
      <c r="K56" s="29">
        <f>H56/F56</f>
        <v>0.85770750988142297</v>
      </c>
    </row>
    <row r="57" spans="1:11" x14ac:dyDescent="0.25">
      <c r="A57" s="24"/>
      <c r="B57" s="24"/>
      <c r="C57" s="3" t="s">
        <v>67</v>
      </c>
      <c r="D57" s="24"/>
      <c r="E57" s="2">
        <v>53</v>
      </c>
      <c r="F57" s="27"/>
      <c r="G57" s="2">
        <v>49</v>
      </c>
      <c r="H57" s="27"/>
      <c r="I57" s="2">
        <f t="shared" si="0"/>
        <v>4</v>
      </c>
      <c r="J57" s="10">
        <f t="shared" si="1"/>
        <v>0.92452830188679247</v>
      </c>
      <c r="K57" s="30"/>
    </row>
    <row r="58" spans="1:11" x14ac:dyDescent="0.25">
      <c r="A58" s="24"/>
      <c r="B58" s="24"/>
      <c r="C58" s="3" t="s">
        <v>68</v>
      </c>
      <c r="D58" s="24"/>
      <c r="E58" s="2">
        <v>50</v>
      </c>
      <c r="F58" s="27"/>
      <c r="G58" s="2">
        <v>45</v>
      </c>
      <c r="H58" s="27"/>
      <c r="I58" s="2">
        <f t="shared" si="0"/>
        <v>5</v>
      </c>
      <c r="J58" s="10">
        <f t="shared" si="1"/>
        <v>0.9</v>
      </c>
      <c r="K58" s="30"/>
    </row>
    <row r="59" spans="1:11" x14ac:dyDescent="0.25">
      <c r="A59" s="24"/>
      <c r="B59" s="24"/>
      <c r="C59" s="3" t="s">
        <v>69</v>
      </c>
      <c r="D59" s="25"/>
      <c r="E59" s="2">
        <v>86</v>
      </c>
      <c r="F59" s="28"/>
      <c r="G59" s="2">
        <v>84</v>
      </c>
      <c r="H59" s="28"/>
      <c r="I59" s="2">
        <f t="shared" si="0"/>
        <v>2</v>
      </c>
      <c r="J59" s="10">
        <f t="shared" si="1"/>
        <v>0.97674418604651159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>
        <v>68</v>
      </c>
      <c r="F60" s="26">
        <f>SUM(E60:E63)</f>
        <v>199</v>
      </c>
      <c r="G60" s="2">
        <v>25</v>
      </c>
      <c r="H60" s="26">
        <f>SUM(G60:G63)</f>
        <v>104</v>
      </c>
      <c r="I60" s="2">
        <f t="shared" si="0"/>
        <v>43</v>
      </c>
      <c r="J60" s="10">
        <f t="shared" si="1"/>
        <v>0.36764705882352944</v>
      </c>
      <c r="K60" s="29">
        <f>H60/F60</f>
        <v>0.52261306532663321</v>
      </c>
    </row>
    <row r="61" spans="1:11" x14ac:dyDescent="0.25">
      <c r="A61" s="24"/>
      <c r="B61" s="24"/>
      <c r="C61" s="3" t="s">
        <v>71</v>
      </c>
      <c r="D61" s="24"/>
      <c r="E61" s="2">
        <v>55</v>
      </c>
      <c r="F61" s="27"/>
      <c r="G61" s="2">
        <v>42</v>
      </c>
      <c r="H61" s="27"/>
      <c r="I61" s="2">
        <f t="shared" si="0"/>
        <v>13</v>
      </c>
      <c r="J61" s="10">
        <f t="shared" si="1"/>
        <v>0.76363636363636367</v>
      </c>
      <c r="K61" s="30"/>
    </row>
    <row r="62" spans="1:11" x14ac:dyDescent="0.25">
      <c r="A62" s="24"/>
      <c r="B62" s="24"/>
      <c r="C62" s="3" t="s">
        <v>72</v>
      </c>
      <c r="D62" s="24"/>
      <c r="E62" s="2">
        <v>38</v>
      </c>
      <c r="F62" s="27"/>
      <c r="G62" s="2">
        <v>24</v>
      </c>
      <c r="H62" s="27"/>
      <c r="I62" s="2">
        <f t="shared" si="0"/>
        <v>14</v>
      </c>
      <c r="J62" s="10">
        <f t="shared" si="1"/>
        <v>0.63157894736842102</v>
      </c>
      <c r="K62" s="30"/>
    </row>
    <row r="63" spans="1:11" x14ac:dyDescent="0.25">
      <c r="A63" s="25"/>
      <c r="B63" s="25"/>
      <c r="C63" s="3" t="s">
        <v>73</v>
      </c>
      <c r="D63" s="25"/>
      <c r="E63" s="2">
        <v>38</v>
      </c>
      <c r="F63" s="28"/>
      <c r="G63" s="2">
        <v>13</v>
      </c>
      <c r="H63" s="28"/>
      <c r="I63" s="2">
        <f t="shared" si="0"/>
        <v>25</v>
      </c>
      <c r="J63" s="10">
        <f t="shared" si="1"/>
        <v>0.34210526315789475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>
        <v>258</v>
      </c>
      <c r="F64" s="5">
        <f>E64</f>
        <v>258</v>
      </c>
      <c r="G64" s="2">
        <v>240</v>
      </c>
      <c r="H64" s="5">
        <f>SUM(G64:G64)</f>
        <v>240</v>
      </c>
      <c r="I64" s="2">
        <f t="shared" si="0"/>
        <v>18</v>
      </c>
      <c r="J64" s="10">
        <f t="shared" si="1"/>
        <v>0.93023255813953487</v>
      </c>
      <c r="K64" s="10">
        <f>H64/F64</f>
        <v>0.93023255813953487</v>
      </c>
    </row>
    <row r="65" spans="1:11" x14ac:dyDescent="0.25">
      <c r="A65" s="3" t="s">
        <v>11</v>
      </c>
      <c r="B65" s="41"/>
      <c r="C65" s="42"/>
      <c r="D65" s="3" t="s">
        <v>103</v>
      </c>
      <c r="E65" s="2">
        <v>140</v>
      </c>
      <c r="F65" s="5">
        <f>E65</f>
        <v>140</v>
      </c>
      <c r="G65" s="2">
        <v>117</v>
      </c>
      <c r="H65" s="5">
        <f>SUM(G65:G65)</f>
        <v>117</v>
      </c>
      <c r="I65" s="2">
        <f t="shared" si="0"/>
        <v>23</v>
      </c>
      <c r="J65" s="10">
        <f t="shared" si="1"/>
        <v>0.83571428571428574</v>
      </c>
      <c r="K65" s="10">
        <f>H65/F65</f>
        <v>0.83571428571428574</v>
      </c>
    </row>
    <row r="66" spans="1:11" x14ac:dyDescent="0.25">
      <c r="A66" s="23" t="s">
        <v>7</v>
      </c>
      <c r="B66" s="41"/>
      <c r="C66" s="42"/>
      <c r="D66" s="3" t="s">
        <v>95</v>
      </c>
      <c r="E66" s="45">
        <v>228</v>
      </c>
      <c r="F66" s="26">
        <f>E66</f>
        <v>228</v>
      </c>
      <c r="G66" s="2">
        <v>112</v>
      </c>
      <c r="H66" s="26">
        <f>SUM(G66:G67)</f>
        <v>228</v>
      </c>
      <c r="I66" s="45">
        <f>F66-H66</f>
        <v>0</v>
      </c>
      <c r="J66" s="29">
        <f>H66/F66</f>
        <v>1</v>
      </c>
      <c r="K66" s="29">
        <f>H66/F66</f>
        <v>1</v>
      </c>
    </row>
    <row r="67" spans="1:11" x14ac:dyDescent="0.25">
      <c r="A67" s="25"/>
      <c r="B67" s="41"/>
      <c r="C67" s="42"/>
      <c r="D67" s="3" t="s">
        <v>96</v>
      </c>
      <c r="E67" s="46"/>
      <c r="F67" s="28"/>
      <c r="G67" s="2">
        <v>116</v>
      </c>
      <c r="H67" s="28"/>
      <c r="I67" s="46"/>
      <c r="J67" s="31"/>
      <c r="K67" s="31"/>
    </row>
    <row r="68" spans="1:11" x14ac:dyDescent="0.25">
      <c r="A68" s="3" t="s">
        <v>21</v>
      </c>
      <c r="B68" s="41"/>
      <c r="C68" s="42"/>
      <c r="D68" s="3" t="s">
        <v>95</v>
      </c>
      <c r="E68" s="2">
        <v>228</v>
      </c>
      <c r="F68" s="5">
        <f>E68</f>
        <v>228</v>
      </c>
      <c r="G68" s="2">
        <v>225</v>
      </c>
      <c r="H68" s="5">
        <f>SUM(G68:G68)</f>
        <v>225</v>
      </c>
      <c r="I68" s="2">
        <f>E68-G68</f>
        <v>3</v>
      </c>
      <c r="J68" s="10">
        <f t="shared" si="1"/>
        <v>0.98684210526315785</v>
      </c>
      <c r="K68" s="10">
        <f>H68/F68</f>
        <v>0.98684210526315785</v>
      </c>
    </row>
    <row r="69" spans="1:11" x14ac:dyDescent="0.25">
      <c r="A69" s="3" t="s">
        <v>22</v>
      </c>
      <c r="B69" s="41"/>
      <c r="C69" s="42"/>
      <c r="D69" s="3" t="s">
        <v>95</v>
      </c>
      <c r="E69" s="2">
        <v>114</v>
      </c>
      <c r="F69" s="5">
        <f t="shared" ref="F69:F78" si="2">E69</f>
        <v>114</v>
      </c>
      <c r="G69" s="2">
        <v>113</v>
      </c>
      <c r="H69" s="5">
        <f t="shared" ref="H69:H78" si="3">SUM(G69:G69)</f>
        <v>113</v>
      </c>
      <c r="I69" s="2">
        <f t="shared" ref="I69:I74" si="4">E69-G69</f>
        <v>1</v>
      </c>
      <c r="J69" s="10">
        <f>G69/E69</f>
        <v>0.99122807017543857</v>
      </c>
      <c r="K69" s="10">
        <f>H69/F69</f>
        <v>0.99122807017543857</v>
      </c>
    </row>
    <row r="70" spans="1:11" x14ac:dyDescent="0.25">
      <c r="A70" s="23" t="s">
        <v>14</v>
      </c>
      <c r="B70" s="41"/>
      <c r="C70" s="42"/>
      <c r="D70" s="3" t="s">
        <v>97</v>
      </c>
      <c r="E70" s="45">
        <v>279</v>
      </c>
      <c r="F70" s="26">
        <f>E70</f>
        <v>279</v>
      </c>
      <c r="G70" s="2">
        <v>188</v>
      </c>
      <c r="H70" s="26">
        <f>G70+G71</f>
        <v>262</v>
      </c>
      <c r="I70" s="45">
        <f>F70-H70</f>
        <v>17</v>
      </c>
      <c r="J70" s="29">
        <f>H70/F70</f>
        <v>0.93906810035842292</v>
      </c>
      <c r="K70" s="29">
        <f>H70/F70</f>
        <v>0.93906810035842292</v>
      </c>
    </row>
    <row r="71" spans="1:11" x14ac:dyDescent="0.25">
      <c r="A71" s="25"/>
      <c r="B71" s="41"/>
      <c r="C71" s="42"/>
      <c r="D71" s="3" t="s">
        <v>98</v>
      </c>
      <c r="E71" s="46"/>
      <c r="F71" s="28"/>
      <c r="G71" s="2">
        <v>74</v>
      </c>
      <c r="H71" s="28"/>
      <c r="I71" s="46"/>
      <c r="J71" s="31"/>
      <c r="K71" s="31"/>
    </row>
    <row r="72" spans="1:11" x14ac:dyDescent="0.25">
      <c r="A72" s="3" t="s">
        <v>15</v>
      </c>
      <c r="B72" s="41"/>
      <c r="C72" s="42"/>
      <c r="D72" s="3" t="s">
        <v>97</v>
      </c>
      <c r="E72" s="2">
        <v>80</v>
      </c>
      <c r="F72" s="5">
        <f t="shared" si="2"/>
        <v>80</v>
      </c>
      <c r="G72" s="2">
        <v>73</v>
      </c>
      <c r="H72" s="5">
        <f t="shared" si="3"/>
        <v>73</v>
      </c>
      <c r="I72" s="2">
        <f>E72-G72</f>
        <v>7</v>
      </c>
      <c r="J72" s="10">
        <f>G72/E72</f>
        <v>0.91249999999999998</v>
      </c>
      <c r="K72" s="10">
        <f t="shared" ref="K72:K74" si="5">H72/F72</f>
        <v>0.91249999999999998</v>
      </c>
    </row>
    <row r="73" spans="1:11" x14ac:dyDescent="0.25">
      <c r="A73" s="3" t="s">
        <v>16</v>
      </c>
      <c r="B73" s="41"/>
      <c r="C73" s="42"/>
      <c r="D73" s="3" t="s">
        <v>97</v>
      </c>
      <c r="E73" s="2">
        <v>192</v>
      </c>
      <c r="F73" s="5">
        <f t="shared" si="2"/>
        <v>192</v>
      </c>
      <c r="G73" s="2">
        <v>167</v>
      </c>
      <c r="H73" s="5">
        <f t="shared" si="3"/>
        <v>167</v>
      </c>
      <c r="I73" s="2">
        <f t="shared" si="4"/>
        <v>25</v>
      </c>
      <c r="J73" s="10">
        <f t="shared" ref="J73:J74" si="6">G73/E73</f>
        <v>0.86979166666666663</v>
      </c>
      <c r="K73" s="10">
        <f t="shared" si="5"/>
        <v>0.86979166666666663</v>
      </c>
    </row>
    <row r="74" spans="1:11" x14ac:dyDescent="0.25">
      <c r="A74" s="3" t="s">
        <v>17</v>
      </c>
      <c r="B74" s="43"/>
      <c r="C74" s="44"/>
      <c r="D74" s="3" t="s">
        <v>97</v>
      </c>
      <c r="E74" s="2">
        <v>101</v>
      </c>
      <c r="F74" s="5">
        <f t="shared" si="2"/>
        <v>101</v>
      </c>
      <c r="G74" s="2">
        <v>101</v>
      </c>
      <c r="H74" s="5">
        <f t="shared" si="3"/>
        <v>101</v>
      </c>
      <c r="I74" s="2">
        <f t="shared" si="4"/>
        <v>0</v>
      </c>
      <c r="J74" s="10">
        <f t="shared" si="6"/>
        <v>1</v>
      </c>
      <c r="K74" s="10">
        <f t="shared" si="5"/>
        <v>1</v>
      </c>
    </row>
    <row r="75" spans="1:11" x14ac:dyDescent="0.25">
      <c r="A75" s="16" t="s">
        <v>19</v>
      </c>
      <c r="B75" s="39"/>
      <c r="C75" s="40"/>
      <c r="D75" s="3" t="s">
        <v>100</v>
      </c>
      <c r="E75" s="15">
        <v>253</v>
      </c>
      <c r="F75" s="17">
        <f>E75</f>
        <v>253</v>
      </c>
      <c r="G75" s="2">
        <v>107</v>
      </c>
      <c r="H75" s="5">
        <f t="shared" si="3"/>
        <v>107</v>
      </c>
      <c r="I75" s="15">
        <f>F75-H75</f>
        <v>146</v>
      </c>
      <c r="J75" s="18">
        <f>H75/F75</f>
        <v>0.42292490118577075</v>
      </c>
      <c r="K75" s="18">
        <f>H75/F75</f>
        <v>0.42292490118577075</v>
      </c>
    </row>
    <row r="76" spans="1:11" x14ac:dyDescent="0.25">
      <c r="A76" s="3" t="s">
        <v>20</v>
      </c>
      <c r="B76" s="41"/>
      <c r="C76" s="42"/>
      <c r="D76" s="3" t="s">
        <v>100</v>
      </c>
      <c r="E76" s="2">
        <v>239</v>
      </c>
      <c r="F76" s="5">
        <f t="shared" si="2"/>
        <v>239</v>
      </c>
      <c r="G76" s="2">
        <v>124</v>
      </c>
      <c r="H76" s="5">
        <f t="shared" si="3"/>
        <v>124</v>
      </c>
      <c r="I76" s="2">
        <f t="shared" ref="I76:I78" si="7">E76-G76</f>
        <v>115</v>
      </c>
      <c r="J76" s="10">
        <f t="shared" ref="J76:K78" si="8">G76/E76</f>
        <v>0.51882845188284521</v>
      </c>
      <c r="K76" s="10">
        <f t="shared" si="8"/>
        <v>0.51882845188284521</v>
      </c>
    </row>
    <row r="77" spans="1:11" x14ac:dyDescent="0.25">
      <c r="A77" s="3" t="s">
        <v>23</v>
      </c>
      <c r="B77" s="41"/>
      <c r="C77" s="42"/>
      <c r="D77" s="3" t="s">
        <v>106</v>
      </c>
      <c r="E77" s="2">
        <v>53</v>
      </c>
      <c r="F77" s="5">
        <f t="shared" si="2"/>
        <v>53</v>
      </c>
      <c r="G77" s="2">
        <v>53</v>
      </c>
      <c r="H77" s="5">
        <f t="shared" si="3"/>
        <v>53</v>
      </c>
      <c r="I77" s="2">
        <f t="shared" si="7"/>
        <v>0</v>
      </c>
      <c r="J77" s="10">
        <f t="shared" si="8"/>
        <v>1</v>
      </c>
      <c r="K77" s="10">
        <f t="shared" si="8"/>
        <v>1</v>
      </c>
    </row>
    <row r="78" spans="1:11" x14ac:dyDescent="0.25">
      <c r="A78" s="3" t="s">
        <v>24</v>
      </c>
      <c r="B78" s="43"/>
      <c r="C78" s="44"/>
      <c r="D78" s="3" t="s">
        <v>107</v>
      </c>
      <c r="E78" s="2">
        <v>56</v>
      </c>
      <c r="F78" s="5">
        <f t="shared" si="2"/>
        <v>56</v>
      </c>
      <c r="G78" s="2">
        <v>0</v>
      </c>
      <c r="H78" s="5">
        <f t="shared" si="3"/>
        <v>0</v>
      </c>
      <c r="I78" s="2">
        <f t="shared" si="7"/>
        <v>56</v>
      </c>
      <c r="J78" s="10">
        <f t="shared" si="8"/>
        <v>0</v>
      </c>
      <c r="K78" s="10">
        <f t="shared" si="8"/>
        <v>0</v>
      </c>
    </row>
  </sheetData>
  <mergeCells count="85">
    <mergeCell ref="A1:K1"/>
    <mergeCell ref="A2:K2"/>
    <mergeCell ref="A5:A42"/>
    <mergeCell ref="B5:B7"/>
    <mergeCell ref="D5:D7"/>
    <mergeCell ref="F5:F7"/>
    <mergeCell ref="H5:H7"/>
    <mergeCell ref="K5:K7"/>
    <mergeCell ref="B8:B10"/>
    <mergeCell ref="D8:D10"/>
    <mergeCell ref="F8:F10"/>
    <mergeCell ref="H8:H10"/>
    <mergeCell ref="K8:K10"/>
    <mergeCell ref="B11:B15"/>
    <mergeCell ref="D11:D15"/>
    <mergeCell ref="F11:F15"/>
    <mergeCell ref="H11:H15"/>
    <mergeCell ref="K11:K15"/>
    <mergeCell ref="B21:B24"/>
    <mergeCell ref="D21:D24"/>
    <mergeCell ref="F21:F24"/>
    <mergeCell ref="H21:H24"/>
    <mergeCell ref="K21:K24"/>
    <mergeCell ref="B16:B20"/>
    <mergeCell ref="D16:D20"/>
    <mergeCell ref="F16:F20"/>
    <mergeCell ref="H16:H20"/>
    <mergeCell ref="K16:K20"/>
    <mergeCell ref="B29:B33"/>
    <mergeCell ref="D29:D33"/>
    <mergeCell ref="F29:F33"/>
    <mergeCell ref="H29:H33"/>
    <mergeCell ref="K29:K33"/>
    <mergeCell ref="B25:B28"/>
    <mergeCell ref="D25:D28"/>
    <mergeCell ref="F25:F28"/>
    <mergeCell ref="H25:H28"/>
    <mergeCell ref="K25:K28"/>
    <mergeCell ref="K34:K38"/>
    <mergeCell ref="B39:B42"/>
    <mergeCell ref="D39:D42"/>
    <mergeCell ref="F39:F42"/>
    <mergeCell ref="H39:H42"/>
    <mergeCell ref="K39:K42"/>
    <mergeCell ref="B48:B55"/>
    <mergeCell ref="D48:D55"/>
    <mergeCell ref="F48:F55"/>
    <mergeCell ref="H48:H55"/>
    <mergeCell ref="B34:B38"/>
    <mergeCell ref="D34:D38"/>
    <mergeCell ref="F34:F38"/>
    <mergeCell ref="H34:H38"/>
    <mergeCell ref="K48:K55"/>
    <mergeCell ref="A56:A63"/>
    <mergeCell ref="B56:B63"/>
    <mergeCell ref="D56:D59"/>
    <mergeCell ref="F56:F59"/>
    <mergeCell ref="H56:H59"/>
    <mergeCell ref="K56:K59"/>
    <mergeCell ref="D60:D63"/>
    <mergeCell ref="F60:F63"/>
    <mergeCell ref="H60:H63"/>
    <mergeCell ref="A43:A55"/>
    <mergeCell ref="B43:B47"/>
    <mergeCell ref="D43:D47"/>
    <mergeCell ref="F43:F47"/>
    <mergeCell ref="H43:H47"/>
    <mergeCell ref="K43:K47"/>
    <mergeCell ref="J70:J71"/>
    <mergeCell ref="K70:K71"/>
    <mergeCell ref="K60:K63"/>
    <mergeCell ref="B64:C74"/>
    <mergeCell ref="A66:A67"/>
    <mergeCell ref="E66:E67"/>
    <mergeCell ref="F66:F67"/>
    <mergeCell ref="H66:H67"/>
    <mergeCell ref="I66:I67"/>
    <mergeCell ref="J66:J67"/>
    <mergeCell ref="K66:K67"/>
    <mergeCell ref="A70:A71"/>
    <mergeCell ref="B75:C78"/>
    <mergeCell ref="E70:E71"/>
    <mergeCell ref="F70:F71"/>
    <mergeCell ref="H70:H71"/>
    <mergeCell ref="I70:I71"/>
  </mergeCells>
  <phoneticPr fontId="1" type="noConversion"/>
  <conditionalFormatting sqref="J5:K78">
    <cfRule type="cellIs" dxfId="10" priority="1" operator="lessThan">
      <formula>0.9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78"/>
  <sheetViews>
    <sheetView topLeftCell="A25" workbookViewId="0">
      <selection activeCell="L15" sqref="L15"/>
    </sheetView>
  </sheetViews>
  <sheetFormatPr defaultRowHeight="16.5" x14ac:dyDescent="0.25"/>
  <cols>
    <col min="5" max="5" width="9.125" bestFit="1" customWidth="1"/>
    <col min="10" max="10" width="9.75" bestFit="1" customWidth="1"/>
    <col min="11" max="11" width="10.25" bestFit="1" customWidth="1"/>
  </cols>
  <sheetData>
    <row r="1" spans="1:11" ht="26.25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6.25" x14ac:dyDescent="0.25">
      <c r="A2" s="32" t="s">
        <v>129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x14ac:dyDescent="0.25">
      <c r="A4" s="7"/>
      <c r="B4" s="7"/>
      <c r="C4" s="7"/>
      <c r="D4" s="7"/>
      <c r="E4" s="8"/>
      <c r="F4" s="8">
        <f>SUM(F5:F77)</f>
        <v>5481</v>
      </c>
      <c r="G4" s="8"/>
      <c r="H4" s="8">
        <f>SUM(H5:H77)</f>
        <v>4394</v>
      </c>
      <c r="I4" s="8">
        <f>SUM(I5:I77)</f>
        <v>1087</v>
      </c>
      <c r="J4" s="8"/>
      <c r="K4" s="13">
        <f>H4/F4</f>
        <v>0.80167852581645682</v>
      </c>
    </row>
    <row r="5" spans="1:11" x14ac:dyDescent="0.25">
      <c r="A5" s="23" t="s">
        <v>2</v>
      </c>
      <c r="B5" s="23" t="s">
        <v>3</v>
      </c>
      <c r="C5" s="3" t="s">
        <v>30</v>
      </c>
      <c r="D5" s="33" t="s">
        <v>96</v>
      </c>
      <c r="E5" s="9">
        <v>65</v>
      </c>
      <c r="F5" s="26">
        <f>SUM(E5:E7)</f>
        <v>171</v>
      </c>
      <c r="G5" s="9">
        <v>60</v>
      </c>
      <c r="H5" s="26">
        <f>SUM(G5:G7)</f>
        <v>161</v>
      </c>
      <c r="I5" s="2">
        <f>E5-G5</f>
        <v>5</v>
      </c>
      <c r="J5" s="10">
        <f>G5/E5</f>
        <v>0.92307692307692313</v>
      </c>
      <c r="K5" s="29">
        <f>H5/F5</f>
        <v>0.94152046783625731</v>
      </c>
    </row>
    <row r="6" spans="1:11" x14ac:dyDescent="0.25">
      <c r="A6" s="24"/>
      <c r="B6" s="24"/>
      <c r="C6" s="3" t="s">
        <v>29</v>
      </c>
      <c r="D6" s="34"/>
      <c r="E6" s="9">
        <v>55</v>
      </c>
      <c r="F6" s="27"/>
      <c r="G6" s="9">
        <v>55</v>
      </c>
      <c r="H6" s="27"/>
      <c r="I6" s="2">
        <f t="shared" ref="I6:I65" si="0">E6-G6</f>
        <v>0</v>
      </c>
      <c r="J6" s="10">
        <f t="shared" ref="J6:J68" si="1">G6/E6</f>
        <v>1</v>
      </c>
      <c r="K6" s="30"/>
    </row>
    <row r="7" spans="1:11" x14ac:dyDescent="0.25">
      <c r="A7" s="24"/>
      <c r="B7" s="25"/>
      <c r="C7" s="3" t="s">
        <v>78</v>
      </c>
      <c r="D7" s="35"/>
      <c r="E7" s="2">
        <v>51</v>
      </c>
      <c r="F7" s="28"/>
      <c r="G7" s="2">
        <v>46</v>
      </c>
      <c r="H7" s="28"/>
      <c r="I7" s="2">
        <f>E7-G7</f>
        <v>5</v>
      </c>
      <c r="J7" s="10">
        <f t="shared" si="1"/>
        <v>0.90196078431372551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>
        <v>103</v>
      </c>
      <c r="F8" s="26">
        <f>SUM(E8:E10)</f>
        <v>260</v>
      </c>
      <c r="G8" s="9">
        <v>1</v>
      </c>
      <c r="H8" s="26">
        <f>SUM(G8:G10)</f>
        <v>113</v>
      </c>
      <c r="I8" s="2">
        <f t="shared" si="0"/>
        <v>102</v>
      </c>
      <c r="J8" s="10">
        <f t="shared" si="1"/>
        <v>9.7087378640776691E-3</v>
      </c>
      <c r="K8" s="36">
        <f>H8/F8</f>
        <v>0.43461538461538463</v>
      </c>
    </row>
    <row r="9" spans="1:11" x14ac:dyDescent="0.25">
      <c r="A9" s="24"/>
      <c r="B9" s="34"/>
      <c r="C9" s="11" t="s">
        <v>74</v>
      </c>
      <c r="D9" s="34"/>
      <c r="E9" s="9">
        <v>94</v>
      </c>
      <c r="F9" s="27"/>
      <c r="G9" s="9">
        <v>54</v>
      </c>
      <c r="H9" s="27"/>
      <c r="I9" s="2">
        <f t="shared" si="0"/>
        <v>40</v>
      </c>
      <c r="J9" s="10">
        <f t="shared" si="1"/>
        <v>0.57446808510638303</v>
      </c>
      <c r="K9" s="37"/>
    </row>
    <row r="10" spans="1:11" x14ac:dyDescent="0.25">
      <c r="A10" s="24"/>
      <c r="B10" s="35"/>
      <c r="C10" s="11" t="s">
        <v>32</v>
      </c>
      <c r="D10" s="35"/>
      <c r="E10" s="9">
        <v>63</v>
      </c>
      <c r="F10" s="28"/>
      <c r="G10" s="9">
        <v>58</v>
      </c>
      <c r="H10" s="28"/>
      <c r="I10" s="2">
        <f t="shared" si="0"/>
        <v>5</v>
      </c>
      <c r="J10" s="10">
        <f t="shared" si="1"/>
        <v>0.92063492063492058</v>
      </c>
      <c r="K10" s="38"/>
    </row>
    <row r="11" spans="1:11" x14ac:dyDescent="0.25">
      <c r="A11" s="24"/>
      <c r="B11" s="23" t="s">
        <v>8</v>
      </c>
      <c r="C11" s="3" t="s">
        <v>79</v>
      </c>
      <c r="D11" s="23" t="s">
        <v>102</v>
      </c>
      <c r="E11" s="2">
        <v>64</v>
      </c>
      <c r="F11" s="26">
        <f>SUM(E11:E15)</f>
        <v>291</v>
      </c>
      <c r="G11" s="2">
        <v>48</v>
      </c>
      <c r="H11" s="26">
        <f>SUM(G11:G15)</f>
        <v>234</v>
      </c>
      <c r="I11" s="2">
        <f t="shared" si="0"/>
        <v>16</v>
      </c>
      <c r="J11" s="10">
        <f t="shared" si="1"/>
        <v>0.75</v>
      </c>
      <c r="K11" s="29">
        <f>H11/F11</f>
        <v>0.80412371134020622</v>
      </c>
    </row>
    <row r="12" spans="1:11" x14ac:dyDescent="0.25">
      <c r="A12" s="24"/>
      <c r="B12" s="24"/>
      <c r="C12" s="3" t="s">
        <v>80</v>
      </c>
      <c r="D12" s="24"/>
      <c r="E12" s="2">
        <v>48</v>
      </c>
      <c r="F12" s="27"/>
      <c r="G12" s="2">
        <v>38</v>
      </c>
      <c r="H12" s="27"/>
      <c r="I12" s="2">
        <f t="shared" si="0"/>
        <v>10</v>
      </c>
      <c r="J12" s="10">
        <f t="shared" si="1"/>
        <v>0.79166666666666663</v>
      </c>
      <c r="K12" s="30"/>
    </row>
    <row r="13" spans="1:11" x14ac:dyDescent="0.25">
      <c r="A13" s="24"/>
      <c r="B13" s="24"/>
      <c r="C13" s="3" t="s">
        <v>81</v>
      </c>
      <c r="D13" s="24"/>
      <c r="E13" s="2">
        <v>85</v>
      </c>
      <c r="F13" s="27"/>
      <c r="G13" s="2">
        <v>68</v>
      </c>
      <c r="H13" s="27"/>
      <c r="I13" s="2">
        <f t="shared" si="0"/>
        <v>17</v>
      </c>
      <c r="J13" s="10">
        <f t="shared" si="1"/>
        <v>0.8</v>
      </c>
      <c r="K13" s="30"/>
    </row>
    <row r="14" spans="1:11" x14ac:dyDescent="0.25">
      <c r="A14" s="24"/>
      <c r="B14" s="24"/>
      <c r="C14" s="3" t="s">
        <v>82</v>
      </c>
      <c r="D14" s="24"/>
      <c r="E14" s="2">
        <v>43</v>
      </c>
      <c r="F14" s="27"/>
      <c r="G14" s="2">
        <v>35</v>
      </c>
      <c r="H14" s="27"/>
      <c r="I14" s="2">
        <f t="shared" si="0"/>
        <v>8</v>
      </c>
      <c r="J14" s="10">
        <f t="shared" si="1"/>
        <v>0.81395348837209303</v>
      </c>
      <c r="K14" s="30"/>
    </row>
    <row r="15" spans="1:11" x14ac:dyDescent="0.25">
      <c r="A15" s="24"/>
      <c r="B15" s="25"/>
      <c r="C15" s="3" t="s">
        <v>83</v>
      </c>
      <c r="D15" s="25"/>
      <c r="E15" s="2">
        <v>51</v>
      </c>
      <c r="F15" s="28"/>
      <c r="G15" s="2">
        <v>45</v>
      </c>
      <c r="H15" s="28"/>
      <c r="I15" s="2">
        <f t="shared" si="0"/>
        <v>6</v>
      </c>
      <c r="J15" s="10">
        <f t="shared" si="1"/>
        <v>0.88235294117647056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>
        <v>52</v>
      </c>
      <c r="F16" s="26">
        <f>SUM(E16:E20)</f>
        <v>263</v>
      </c>
      <c r="G16" s="2">
        <v>44</v>
      </c>
      <c r="H16" s="26">
        <f>SUM(G16:G20)</f>
        <v>215</v>
      </c>
      <c r="I16" s="2">
        <f t="shared" si="0"/>
        <v>8</v>
      </c>
      <c r="J16" s="10">
        <f t="shared" si="1"/>
        <v>0.84615384615384615</v>
      </c>
      <c r="K16" s="29">
        <f>H16/F16</f>
        <v>0.81749049429657794</v>
      </c>
    </row>
    <row r="17" spans="1:11" x14ac:dyDescent="0.25">
      <c r="A17" s="24"/>
      <c r="B17" s="24"/>
      <c r="C17" s="3" t="s">
        <v>34</v>
      </c>
      <c r="D17" s="24"/>
      <c r="E17" s="2">
        <v>69</v>
      </c>
      <c r="F17" s="27"/>
      <c r="G17" s="2">
        <v>58</v>
      </c>
      <c r="H17" s="27"/>
      <c r="I17" s="2">
        <f t="shared" si="0"/>
        <v>11</v>
      </c>
      <c r="J17" s="10">
        <f t="shared" si="1"/>
        <v>0.84057971014492749</v>
      </c>
      <c r="K17" s="30"/>
    </row>
    <row r="18" spans="1:11" x14ac:dyDescent="0.25">
      <c r="A18" s="24"/>
      <c r="B18" s="24"/>
      <c r="C18" s="3" t="s">
        <v>35</v>
      </c>
      <c r="D18" s="24"/>
      <c r="E18" s="2">
        <v>32</v>
      </c>
      <c r="F18" s="27"/>
      <c r="G18" s="2">
        <v>23</v>
      </c>
      <c r="H18" s="27"/>
      <c r="I18" s="2">
        <f t="shared" si="0"/>
        <v>9</v>
      </c>
      <c r="J18" s="10">
        <f t="shared" si="1"/>
        <v>0.71875</v>
      </c>
      <c r="K18" s="30"/>
    </row>
    <row r="19" spans="1:11" x14ac:dyDescent="0.25">
      <c r="A19" s="24"/>
      <c r="B19" s="24"/>
      <c r="C19" s="3" t="s">
        <v>36</v>
      </c>
      <c r="D19" s="24"/>
      <c r="E19" s="2">
        <v>69</v>
      </c>
      <c r="F19" s="27"/>
      <c r="G19" s="2">
        <v>53</v>
      </c>
      <c r="H19" s="27"/>
      <c r="I19" s="2">
        <f t="shared" si="0"/>
        <v>16</v>
      </c>
      <c r="J19" s="10">
        <f t="shared" si="1"/>
        <v>0.76811594202898548</v>
      </c>
      <c r="K19" s="30"/>
    </row>
    <row r="20" spans="1:11" x14ac:dyDescent="0.25">
      <c r="A20" s="24"/>
      <c r="B20" s="25"/>
      <c r="C20" s="3" t="s">
        <v>37</v>
      </c>
      <c r="D20" s="25"/>
      <c r="E20" s="2">
        <v>41</v>
      </c>
      <c r="F20" s="28"/>
      <c r="G20" s="2">
        <v>37</v>
      </c>
      <c r="H20" s="28"/>
      <c r="I20" s="2">
        <f t="shared" si="0"/>
        <v>4</v>
      </c>
      <c r="J20" s="10">
        <f t="shared" si="1"/>
        <v>0.90243902439024393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>
        <v>49</v>
      </c>
      <c r="F21" s="26">
        <f>SUM(E21:E24)</f>
        <v>271</v>
      </c>
      <c r="G21" s="2">
        <v>44</v>
      </c>
      <c r="H21" s="26">
        <f>SUM(G21:G24)</f>
        <v>235</v>
      </c>
      <c r="I21" s="2">
        <f t="shared" si="0"/>
        <v>5</v>
      </c>
      <c r="J21" s="10">
        <f t="shared" si="1"/>
        <v>0.89795918367346939</v>
      </c>
      <c r="K21" s="29">
        <f>H21/F21</f>
        <v>0.86715867158671589</v>
      </c>
    </row>
    <row r="22" spans="1:11" x14ac:dyDescent="0.25">
      <c r="A22" s="24"/>
      <c r="B22" s="24"/>
      <c r="C22" s="3" t="s">
        <v>44</v>
      </c>
      <c r="D22" s="24"/>
      <c r="E22" s="2">
        <v>91</v>
      </c>
      <c r="F22" s="27"/>
      <c r="G22" s="2">
        <v>78</v>
      </c>
      <c r="H22" s="27"/>
      <c r="I22" s="2">
        <f t="shared" si="0"/>
        <v>13</v>
      </c>
      <c r="J22" s="10">
        <f t="shared" si="1"/>
        <v>0.8571428571428571</v>
      </c>
      <c r="K22" s="30"/>
    </row>
    <row r="23" spans="1:11" x14ac:dyDescent="0.25">
      <c r="A23" s="24"/>
      <c r="B23" s="24"/>
      <c r="C23" s="3" t="s">
        <v>75</v>
      </c>
      <c r="D23" s="24"/>
      <c r="E23" s="2">
        <v>66</v>
      </c>
      <c r="F23" s="27"/>
      <c r="G23" s="2">
        <v>52</v>
      </c>
      <c r="H23" s="27"/>
      <c r="I23" s="2">
        <f t="shared" si="0"/>
        <v>14</v>
      </c>
      <c r="J23" s="10">
        <f t="shared" si="1"/>
        <v>0.78787878787878785</v>
      </c>
      <c r="K23" s="30"/>
    </row>
    <row r="24" spans="1:11" x14ac:dyDescent="0.25">
      <c r="A24" s="24"/>
      <c r="B24" s="25"/>
      <c r="C24" s="3" t="s">
        <v>53</v>
      </c>
      <c r="D24" s="25"/>
      <c r="E24" s="2">
        <v>65</v>
      </c>
      <c r="F24" s="28"/>
      <c r="G24" s="2">
        <v>61</v>
      </c>
      <c r="H24" s="28"/>
      <c r="I24" s="2">
        <f t="shared" si="0"/>
        <v>4</v>
      </c>
      <c r="J24" s="10">
        <f t="shared" si="1"/>
        <v>0.93846153846153846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>
        <v>42</v>
      </c>
      <c r="F25" s="26">
        <f>SUM(E25:E28)</f>
        <v>259</v>
      </c>
      <c r="G25" s="2">
        <v>41</v>
      </c>
      <c r="H25" s="26">
        <f>SUM(G25:G28)</f>
        <v>248</v>
      </c>
      <c r="I25" s="2">
        <f t="shared" si="0"/>
        <v>1</v>
      </c>
      <c r="J25" s="10">
        <f t="shared" si="1"/>
        <v>0.97619047619047616</v>
      </c>
      <c r="K25" s="29">
        <f>H25/F25</f>
        <v>0.9575289575289575</v>
      </c>
    </row>
    <row r="26" spans="1:11" x14ac:dyDescent="0.25">
      <c r="A26" s="24"/>
      <c r="B26" s="24"/>
      <c r="C26" s="3" t="s">
        <v>56</v>
      </c>
      <c r="D26" s="24"/>
      <c r="E26" s="2">
        <v>44</v>
      </c>
      <c r="F26" s="27"/>
      <c r="G26" s="2">
        <v>39</v>
      </c>
      <c r="H26" s="27"/>
      <c r="I26" s="2">
        <f t="shared" si="0"/>
        <v>5</v>
      </c>
      <c r="J26" s="10">
        <f t="shared" si="1"/>
        <v>0.88636363636363635</v>
      </c>
      <c r="K26" s="30"/>
    </row>
    <row r="27" spans="1:11" x14ac:dyDescent="0.25">
      <c r="A27" s="24"/>
      <c r="B27" s="24"/>
      <c r="C27" s="3" t="s">
        <v>57</v>
      </c>
      <c r="D27" s="24"/>
      <c r="E27" s="2">
        <v>106</v>
      </c>
      <c r="F27" s="27"/>
      <c r="G27" s="2">
        <v>103</v>
      </c>
      <c r="H27" s="27"/>
      <c r="I27" s="2">
        <f t="shared" si="0"/>
        <v>3</v>
      </c>
      <c r="J27" s="10">
        <f t="shared" si="1"/>
        <v>0.97169811320754718</v>
      </c>
      <c r="K27" s="30"/>
    </row>
    <row r="28" spans="1:11" x14ac:dyDescent="0.25">
      <c r="A28" s="24"/>
      <c r="B28" s="25"/>
      <c r="C28" s="3" t="s">
        <v>84</v>
      </c>
      <c r="D28" s="25"/>
      <c r="E28" s="2">
        <v>67</v>
      </c>
      <c r="F28" s="28"/>
      <c r="G28" s="2">
        <v>65</v>
      </c>
      <c r="H28" s="28"/>
      <c r="I28" s="2">
        <f t="shared" si="0"/>
        <v>2</v>
      </c>
      <c r="J28" s="10">
        <f t="shared" si="1"/>
        <v>0.97014925373134331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>
        <v>84</v>
      </c>
      <c r="F29" s="26">
        <f>SUM(E29:E33)</f>
        <v>280</v>
      </c>
      <c r="G29" s="2">
        <v>71</v>
      </c>
      <c r="H29" s="26">
        <f>SUM(G29:G33)</f>
        <v>245</v>
      </c>
      <c r="I29" s="2">
        <f t="shared" si="0"/>
        <v>13</v>
      </c>
      <c r="J29" s="10">
        <f t="shared" si="1"/>
        <v>0.84523809523809523</v>
      </c>
      <c r="K29" s="29">
        <f>H29/F29</f>
        <v>0.875</v>
      </c>
    </row>
    <row r="30" spans="1:11" x14ac:dyDescent="0.25">
      <c r="A30" s="24"/>
      <c r="B30" s="24"/>
      <c r="C30" s="3" t="s">
        <v>26</v>
      </c>
      <c r="D30" s="24"/>
      <c r="E30" s="2">
        <v>73</v>
      </c>
      <c r="F30" s="27"/>
      <c r="G30" s="2">
        <v>71</v>
      </c>
      <c r="H30" s="27"/>
      <c r="I30" s="2">
        <f t="shared" si="0"/>
        <v>2</v>
      </c>
      <c r="J30" s="10">
        <f t="shared" si="1"/>
        <v>0.9726027397260274</v>
      </c>
      <c r="K30" s="30"/>
    </row>
    <row r="31" spans="1:11" x14ac:dyDescent="0.25">
      <c r="A31" s="24"/>
      <c r="B31" s="24"/>
      <c r="C31" s="3" t="s">
        <v>31</v>
      </c>
      <c r="D31" s="24"/>
      <c r="E31" s="2">
        <v>40</v>
      </c>
      <c r="F31" s="27"/>
      <c r="G31" s="2">
        <v>28</v>
      </c>
      <c r="H31" s="27"/>
      <c r="I31" s="2">
        <f t="shared" si="0"/>
        <v>12</v>
      </c>
      <c r="J31" s="10">
        <f t="shared" si="1"/>
        <v>0.7</v>
      </c>
      <c r="K31" s="30"/>
    </row>
    <row r="32" spans="1:11" x14ac:dyDescent="0.25">
      <c r="A32" s="24"/>
      <c r="B32" s="24"/>
      <c r="C32" s="3" t="s">
        <v>27</v>
      </c>
      <c r="D32" s="24"/>
      <c r="E32" s="2">
        <v>60</v>
      </c>
      <c r="F32" s="27"/>
      <c r="G32" s="2">
        <v>53</v>
      </c>
      <c r="H32" s="27"/>
      <c r="I32" s="2">
        <f t="shared" si="0"/>
        <v>7</v>
      </c>
      <c r="J32" s="10">
        <f t="shared" si="1"/>
        <v>0.8833333333333333</v>
      </c>
      <c r="K32" s="30"/>
    </row>
    <row r="33" spans="1:11" x14ac:dyDescent="0.25">
      <c r="A33" s="24"/>
      <c r="B33" s="25"/>
      <c r="C33" s="3" t="s">
        <v>45</v>
      </c>
      <c r="D33" s="25"/>
      <c r="E33" s="2">
        <v>23</v>
      </c>
      <c r="F33" s="28"/>
      <c r="G33" s="2">
        <v>22</v>
      </c>
      <c r="H33" s="28"/>
      <c r="I33" s="2">
        <f t="shared" si="0"/>
        <v>1</v>
      </c>
      <c r="J33" s="10">
        <f t="shared" si="1"/>
        <v>0.95652173913043481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>
        <v>29</v>
      </c>
      <c r="F34" s="26">
        <f>SUM(E34:E38)</f>
        <v>256</v>
      </c>
      <c r="G34" s="2">
        <v>26</v>
      </c>
      <c r="H34" s="26">
        <f>SUM(G34:G38)</f>
        <v>214</v>
      </c>
      <c r="I34" s="2">
        <f t="shared" si="0"/>
        <v>3</v>
      </c>
      <c r="J34" s="10">
        <f t="shared" si="1"/>
        <v>0.89655172413793105</v>
      </c>
      <c r="K34" s="29">
        <f>H34/F34</f>
        <v>0.8359375</v>
      </c>
    </row>
    <row r="35" spans="1:11" x14ac:dyDescent="0.25">
      <c r="A35" s="24"/>
      <c r="B35" s="24"/>
      <c r="C35" s="3" t="s">
        <v>86</v>
      </c>
      <c r="D35" s="24"/>
      <c r="E35" s="2">
        <v>47</v>
      </c>
      <c r="F35" s="27"/>
      <c r="G35" s="2">
        <v>40</v>
      </c>
      <c r="H35" s="27"/>
      <c r="I35" s="2">
        <f t="shared" si="0"/>
        <v>7</v>
      </c>
      <c r="J35" s="10">
        <f t="shared" si="1"/>
        <v>0.85106382978723405</v>
      </c>
      <c r="K35" s="30"/>
    </row>
    <row r="36" spans="1:11" x14ac:dyDescent="0.25">
      <c r="A36" s="24"/>
      <c r="B36" s="24"/>
      <c r="C36" s="3" t="s">
        <v>87</v>
      </c>
      <c r="D36" s="24"/>
      <c r="E36" s="2">
        <v>79</v>
      </c>
      <c r="F36" s="27"/>
      <c r="G36" s="2">
        <v>63</v>
      </c>
      <c r="H36" s="27"/>
      <c r="I36" s="2">
        <f t="shared" si="0"/>
        <v>16</v>
      </c>
      <c r="J36" s="10">
        <f t="shared" si="1"/>
        <v>0.79746835443037978</v>
      </c>
      <c r="K36" s="30"/>
    </row>
    <row r="37" spans="1:11" x14ac:dyDescent="0.25">
      <c r="A37" s="24"/>
      <c r="B37" s="24"/>
      <c r="C37" s="3" t="s">
        <v>89</v>
      </c>
      <c r="D37" s="24"/>
      <c r="E37" s="2">
        <v>54</v>
      </c>
      <c r="F37" s="27"/>
      <c r="G37" s="2">
        <v>46</v>
      </c>
      <c r="H37" s="27"/>
      <c r="I37" s="2">
        <f t="shared" si="0"/>
        <v>8</v>
      </c>
      <c r="J37" s="10">
        <f t="shared" si="1"/>
        <v>0.85185185185185186</v>
      </c>
      <c r="K37" s="30"/>
    </row>
    <row r="38" spans="1:11" x14ac:dyDescent="0.25">
      <c r="A38" s="24"/>
      <c r="B38" s="25"/>
      <c r="C38" s="3" t="s">
        <v>88</v>
      </c>
      <c r="D38" s="25"/>
      <c r="E38" s="2">
        <v>47</v>
      </c>
      <c r="F38" s="28"/>
      <c r="G38" s="2">
        <v>39</v>
      </c>
      <c r="H38" s="28"/>
      <c r="I38" s="2">
        <f t="shared" si="0"/>
        <v>8</v>
      </c>
      <c r="J38" s="10">
        <f t="shared" si="1"/>
        <v>0.82978723404255317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>
        <v>42</v>
      </c>
      <c r="F39" s="26">
        <f>SUM(E39:E42)</f>
        <v>242</v>
      </c>
      <c r="G39" s="2">
        <v>38</v>
      </c>
      <c r="H39" s="26">
        <f>SUM(G39:G42)</f>
        <v>204</v>
      </c>
      <c r="I39" s="2">
        <f t="shared" si="0"/>
        <v>4</v>
      </c>
      <c r="J39" s="10">
        <f t="shared" si="1"/>
        <v>0.90476190476190477</v>
      </c>
      <c r="K39" s="29">
        <f>H39/F39</f>
        <v>0.84297520661157022</v>
      </c>
    </row>
    <row r="40" spans="1:11" x14ac:dyDescent="0.25">
      <c r="A40" s="24"/>
      <c r="B40" s="24"/>
      <c r="C40" s="3" t="s">
        <v>92</v>
      </c>
      <c r="D40" s="24"/>
      <c r="E40" s="2">
        <v>69</v>
      </c>
      <c r="F40" s="27"/>
      <c r="G40" s="2">
        <v>57</v>
      </c>
      <c r="H40" s="27"/>
      <c r="I40" s="2">
        <f t="shared" si="0"/>
        <v>12</v>
      </c>
      <c r="J40" s="10">
        <f t="shared" si="1"/>
        <v>0.82608695652173914</v>
      </c>
      <c r="K40" s="30"/>
    </row>
    <row r="41" spans="1:11" x14ac:dyDescent="0.25">
      <c r="A41" s="24"/>
      <c r="B41" s="24"/>
      <c r="C41" s="3" t="s">
        <v>93</v>
      </c>
      <c r="D41" s="24"/>
      <c r="E41" s="2">
        <v>59</v>
      </c>
      <c r="F41" s="27"/>
      <c r="G41" s="2">
        <v>51</v>
      </c>
      <c r="H41" s="27"/>
      <c r="I41" s="2">
        <f t="shared" si="0"/>
        <v>8</v>
      </c>
      <c r="J41" s="10">
        <f t="shared" si="1"/>
        <v>0.86440677966101698</v>
      </c>
      <c r="K41" s="30"/>
    </row>
    <row r="42" spans="1:11" x14ac:dyDescent="0.25">
      <c r="A42" s="25"/>
      <c r="B42" s="25"/>
      <c r="C42" s="3" t="s">
        <v>94</v>
      </c>
      <c r="D42" s="25"/>
      <c r="E42" s="2">
        <v>72</v>
      </c>
      <c r="F42" s="28"/>
      <c r="G42" s="2">
        <v>58</v>
      </c>
      <c r="H42" s="28"/>
      <c r="I42" s="2">
        <f t="shared" si="0"/>
        <v>14</v>
      </c>
      <c r="J42" s="10">
        <f t="shared" si="1"/>
        <v>0.80555555555555558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>
        <v>55</v>
      </c>
      <c r="F43" s="26">
        <f>SUM(E43:E47)</f>
        <v>246</v>
      </c>
      <c r="G43" s="2">
        <v>51</v>
      </c>
      <c r="H43" s="26">
        <f>SUM(G43:G47)</f>
        <v>167</v>
      </c>
      <c r="I43" s="2">
        <f t="shared" si="0"/>
        <v>4</v>
      </c>
      <c r="J43" s="10">
        <f t="shared" si="1"/>
        <v>0.92727272727272725</v>
      </c>
      <c r="K43" s="29">
        <f>H43/F43</f>
        <v>0.67886178861788615</v>
      </c>
    </row>
    <row r="44" spans="1:11" x14ac:dyDescent="0.25">
      <c r="A44" s="24"/>
      <c r="B44" s="24"/>
      <c r="C44" s="3" t="s">
        <v>39</v>
      </c>
      <c r="D44" s="24"/>
      <c r="E44" s="2">
        <v>45</v>
      </c>
      <c r="F44" s="27"/>
      <c r="G44" s="2">
        <v>31</v>
      </c>
      <c r="H44" s="27"/>
      <c r="I44" s="2">
        <f t="shared" si="0"/>
        <v>14</v>
      </c>
      <c r="J44" s="10">
        <f t="shared" si="1"/>
        <v>0.68888888888888888</v>
      </c>
      <c r="K44" s="30"/>
    </row>
    <row r="45" spans="1:11" x14ac:dyDescent="0.25">
      <c r="A45" s="24"/>
      <c r="B45" s="24"/>
      <c r="C45" s="3" t="s">
        <v>40</v>
      </c>
      <c r="D45" s="24"/>
      <c r="E45" s="2">
        <v>90</v>
      </c>
      <c r="F45" s="27"/>
      <c r="G45" s="2">
        <v>56</v>
      </c>
      <c r="H45" s="27"/>
      <c r="I45" s="2">
        <f t="shared" si="0"/>
        <v>34</v>
      </c>
      <c r="J45" s="10">
        <f t="shared" si="1"/>
        <v>0.62222222222222223</v>
      </c>
      <c r="K45" s="30"/>
    </row>
    <row r="46" spans="1:11" x14ac:dyDescent="0.25">
      <c r="A46" s="24"/>
      <c r="B46" s="24"/>
      <c r="C46" s="3" t="s">
        <v>41</v>
      </c>
      <c r="D46" s="24"/>
      <c r="E46" s="2">
        <v>33</v>
      </c>
      <c r="F46" s="27"/>
      <c r="G46" s="2">
        <v>17</v>
      </c>
      <c r="H46" s="27"/>
      <c r="I46" s="2">
        <f t="shared" si="0"/>
        <v>16</v>
      </c>
      <c r="J46" s="10">
        <f t="shared" si="1"/>
        <v>0.51515151515151514</v>
      </c>
      <c r="K46" s="30"/>
    </row>
    <row r="47" spans="1:11" x14ac:dyDescent="0.25">
      <c r="A47" s="24"/>
      <c r="B47" s="25"/>
      <c r="C47" s="3" t="s">
        <v>42</v>
      </c>
      <c r="D47" s="25"/>
      <c r="E47" s="2">
        <v>23</v>
      </c>
      <c r="F47" s="28"/>
      <c r="G47" s="2">
        <v>12</v>
      </c>
      <c r="H47" s="28"/>
      <c r="I47" s="2">
        <f t="shared" si="0"/>
        <v>11</v>
      </c>
      <c r="J47" s="10">
        <f t="shared" si="1"/>
        <v>0.52173913043478259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>
        <v>34</v>
      </c>
      <c r="F48" s="26">
        <f>SUM(E48:E55)</f>
        <v>237</v>
      </c>
      <c r="G48" s="2">
        <v>32</v>
      </c>
      <c r="H48" s="26">
        <f>SUM(G48:G55)</f>
        <v>210</v>
      </c>
      <c r="I48" s="2">
        <f t="shared" si="0"/>
        <v>2</v>
      </c>
      <c r="J48" s="10">
        <f t="shared" si="1"/>
        <v>0.94117647058823528</v>
      </c>
      <c r="K48" s="29">
        <f>H48/F48</f>
        <v>0.88607594936708856</v>
      </c>
    </row>
    <row r="49" spans="1:11" x14ac:dyDescent="0.25">
      <c r="A49" s="24"/>
      <c r="B49" s="24"/>
      <c r="C49" s="3" t="s">
        <v>47</v>
      </c>
      <c r="D49" s="24"/>
      <c r="E49" s="2">
        <v>74</v>
      </c>
      <c r="F49" s="27"/>
      <c r="G49" s="2">
        <v>70</v>
      </c>
      <c r="H49" s="27"/>
      <c r="I49" s="2">
        <f t="shared" si="0"/>
        <v>4</v>
      </c>
      <c r="J49" s="10">
        <f t="shared" si="1"/>
        <v>0.94594594594594594</v>
      </c>
      <c r="K49" s="30"/>
    </row>
    <row r="50" spans="1:11" x14ac:dyDescent="0.25">
      <c r="A50" s="24"/>
      <c r="B50" s="24"/>
      <c r="C50" s="3" t="s">
        <v>48</v>
      </c>
      <c r="D50" s="24"/>
      <c r="E50" s="2">
        <v>16</v>
      </c>
      <c r="F50" s="27"/>
      <c r="G50" s="2">
        <v>13</v>
      </c>
      <c r="H50" s="27"/>
      <c r="I50" s="2">
        <f t="shared" si="0"/>
        <v>3</v>
      </c>
      <c r="J50" s="10">
        <f t="shared" si="1"/>
        <v>0.8125</v>
      </c>
      <c r="K50" s="30"/>
    </row>
    <row r="51" spans="1:11" x14ac:dyDescent="0.25">
      <c r="A51" s="24"/>
      <c r="B51" s="24"/>
      <c r="C51" s="3" t="s">
        <v>49</v>
      </c>
      <c r="D51" s="24"/>
      <c r="E51" s="2">
        <v>11</v>
      </c>
      <c r="F51" s="27"/>
      <c r="G51" s="2">
        <v>11</v>
      </c>
      <c r="H51" s="27"/>
      <c r="I51" s="2">
        <f t="shared" si="0"/>
        <v>0</v>
      </c>
      <c r="J51" s="10">
        <f t="shared" si="1"/>
        <v>1</v>
      </c>
      <c r="K51" s="30"/>
    </row>
    <row r="52" spans="1:11" x14ac:dyDescent="0.25">
      <c r="A52" s="24"/>
      <c r="B52" s="24"/>
      <c r="C52" s="3" t="s">
        <v>50</v>
      </c>
      <c r="D52" s="24"/>
      <c r="E52" s="2">
        <v>10</v>
      </c>
      <c r="F52" s="27"/>
      <c r="G52" s="2">
        <v>8</v>
      </c>
      <c r="H52" s="27"/>
      <c r="I52" s="2">
        <f t="shared" si="0"/>
        <v>2</v>
      </c>
      <c r="J52" s="10">
        <f t="shared" si="1"/>
        <v>0.8</v>
      </c>
      <c r="K52" s="30"/>
    </row>
    <row r="53" spans="1:11" x14ac:dyDescent="0.25">
      <c r="A53" s="24"/>
      <c r="B53" s="24"/>
      <c r="C53" s="3" t="s">
        <v>51</v>
      </c>
      <c r="D53" s="24"/>
      <c r="E53" s="2">
        <v>43</v>
      </c>
      <c r="F53" s="27"/>
      <c r="G53" s="2">
        <v>34</v>
      </c>
      <c r="H53" s="27"/>
      <c r="I53" s="2">
        <f t="shared" si="0"/>
        <v>9</v>
      </c>
      <c r="J53" s="10">
        <f t="shared" si="1"/>
        <v>0.79069767441860461</v>
      </c>
      <c r="K53" s="30"/>
    </row>
    <row r="54" spans="1:11" x14ac:dyDescent="0.25">
      <c r="A54" s="24"/>
      <c r="B54" s="24"/>
      <c r="C54" s="3" t="s">
        <v>52</v>
      </c>
      <c r="D54" s="24"/>
      <c r="E54" s="2">
        <v>21</v>
      </c>
      <c r="F54" s="27"/>
      <c r="G54" s="2">
        <v>16</v>
      </c>
      <c r="H54" s="27"/>
      <c r="I54" s="2">
        <f t="shared" si="0"/>
        <v>5</v>
      </c>
      <c r="J54" s="10">
        <f t="shared" si="1"/>
        <v>0.76190476190476186</v>
      </c>
      <c r="K54" s="30"/>
    </row>
    <row r="55" spans="1:11" x14ac:dyDescent="0.25">
      <c r="A55" s="25"/>
      <c r="B55" s="25"/>
      <c r="C55" s="3" t="s">
        <v>43</v>
      </c>
      <c r="D55" s="25"/>
      <c r="E55" s="2">
        <v>28</v>
      </c>
      <c r="F55" s="28"/>
      <c r="G55" s="2">
        <v>26</v>
      </c>
      <c r="H55" s="28"/>
      <c r="I55" s="2">
        <f t="shared" si="0"/>
        <v>2</v>
      </c>
      <c r="J55" s="10">
        <f t="shared" si="1"/>
        <v>0.9285714285714286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>
        <v>67</v>
      </c>
      <c r="F56" s="26">
        <f>SUM(E56:E59)</f>
        <v>261</v>
      </c>
      <c r="G56" s="2">
        <v>41</v>
      </c>
      <c r="H56" s="26">
        <f>SUM(G56:G59)</f>
        <v>220</v>
      </c>
      <c r="I56" s="2">
        <f t="shared" si="0"/>
        <v>26</v>
      </c>
      <c r="J56" s="10">
        <f t="shared" si="1"/>
        <v>0.61194029850746268</v>
      </c>
      <c r="K56" s="29">
        <f>H56/F56</f>
        <v>0.84291187739463602</v>
      </c>
    </row>
    <row r="57" spans="1:11" x14ac:dyDescent="0.25">
      <c r="A57" s="24"/>
      <c r="B57" s="24"/>
      <c r="C57" s="3" t="s">
        <v>67</v>
      </c>
      <c r="D57" s="24"/>
      <c r="E57" s="2">
        <v>54</v>
      </c>
      <c r="F57" s="27"/>
      <c r="G57" s="2">
        <v>49</v>
      </c>
      <c r="H57" s="27"/>
      <c r="I57" s="2">
        <f t="shared" si="0"/>
        <v>5</v>
      </c>
      <c r="J57" s="10">
        <f t="shared" si="1"/>
        <v>0.90740740740740744</v>
      </c>
      <c r="K57" s="30"/>
    </row>
    <row r="58" spans="1:11" x14ac:dyDescent="0.25">
      <c r="A58" s="24"/>
      <c r="B58" s="24"/>
      <c r="C58" s="3" t="s">
        <v>68</v>
      </c>
      <c r="D58" s="24"/>
      <c r="E58" s="2">
        <v>51</v>
      </c>
      <c r="F58" s="27"/>
      <c r="G58" s="2">
        <v>46</v>
      </c>
      <c r="H58" s="27"/>
      <c r="I58" s="2">
        <f t="shared" si="0"/>
        <v>5</v>
      </c>
      <c r="J58" s="10">
        <f t="shared" si="1"/>
        <v>0.90196078431372551</v>
      </c>
      <c r="K58" s="30"/>
    </row>
    <row r="59" spans="1:11" x14ac:dyDescent="0.25">
      <c r="A59" s="24"/>
      <c r="B59" s="24"/>
      <c r="C59" s="3" t="s">
        <v>69</v>
      </c>
      <c r="D59" s="25"/>
      <c r="E59" s="2">
        <v>89</v>
      </c>
      <c r="F59" s="28"/>
      <c r="G59" s="2">
        <v>84</v>
      </c>
      <c r="H59" s="28"/>
      <c r="I59" s="2">
        <f t="shared" si="0"/>
        <v>5</v>
      </c>
      <c r="J59" s="10">
        <f t="shared" si="1"/>
        <v>0.9438202247191011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>
        <v>72</v>
      </c>
      <c r="F60" s="26">
        <f>SUM(E60:E63)</f>
        <v>207</v>
      </c>
      <c r="G60" s="2">
        <v>25</v>
      </c>
      <c r="H60" s="26">
        <f>SUM(G60:G63)</f>
        <v>105</v>
      </c>
      <c r="I60" s="2">
        <f t="shared" si="0"/>
        <v>47</v>
      </c>
      <c r="J60" s="10">
        <f t="shared" si="1"/>
        <v>0.34722222222222221</v>
      </c>
      <c r="K60" s="29">
        <f>H60/F60</f>
        <v>0.50724637681159424</v>
      </c>
    </row>
    <row r="61" spans="1:11" x14ac:dyDescent="0.25">
      <c r="A61" s="24"/>
      <c r="B61" s="24"/>
      <c r="C61" s="3" t="s">
        <v>71</v>
      </c>
      <c r="D61" s="24"/>
      <c r="E61" s="2">
        <v>55</v>
      </c>
      <c r="F61" s="27"/>
      <c r="G61" s="2">
        <v>42</v>
      </c>
      <c r="H61" s="27"/>
      <c r="I61" s="2">
        <f t="shared" si="0"/>
        <v>13</v>
      </c>
      <c r="J61" s="10">
        <f t="shared" si="1"/>
        <v>0.76363636363636367</v>
      </c>
      <c r="K61" s="30"/>
    </row>
    <row r="62" spans="1:11" x14ac:dyDescent="0.25">
      <c r="A62" s="24"/>
      <c r="B62" s="24"/>
      <c r="C62" s="3" t="s">
        <v>72</v>
      </c>
      <c r="D62" s="24"/>
      <c r="E62" s="2">
        <v>42</v>
      </c>
      <c r="F62" s="27"/>
      <c r="G62" s="2">
        <v>25</v>
      </c>
      <c r="H62" s="27"/>
      <c r="I62" s="2">
        <f t="shared" si="0"/>
        <v>17</v>
      </c>
      <c r="J62" s="10">
        <f t="shared" si="1"/>
        <v>0.59523809523809523</v>
      </c>
      <c r="K62" s="30"/>
    </row>
    <row r="63" spans="1:11" x14ac:dyDescent="0.25">
      <c r="A63" s="25"/>
      <c r="B63" s="25"/>
      <c r="C63" s="3" t="s">
        <v>73</v>
      </c>
      <c r="D63" s="25"/>
      <c r="E63" s="2">
        <v>38</v>
      </c>
      <c r="F63" s="28"/>
      <c r="G63" s="2">
        <v>13</v>
      </c>
      <c r="H63" s="28"/>
      <c r="I63" s="2">
        <f t="shared" si="0"/>
        <v>25</v>
      </c>
      <c r="J63" s="10">
        <f t="shared" si="1"/>
        <v>0.34210526315789475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>
        <v>259</v>
      </c>
      <c r="F64" s="5">
        <f>E64</f>
        <v>259</v>
      </c>
      <c r="G64" s="2">
        <v>240</v>
      </c>
      <c r="H64" s="5">
        <f>SUM(G64:G64)</f>
        <v>240</v>
      </c>
      <c r="I64" s="2">
        <f t="shared" si="0"/>
        <v>19</v>
      </c>
      <c r="J64" s="10">
        <f t="shared" si="1"/>
        <v>0.92664092664092668</v>
      </c>
      <c r="K64" s="10">
        <f>H64/F64</f>
        <v>0.92664092664092668</v>
      </c>
    </row>
    <row r="65" spans="1:11" x14ac:dyDescent="0.25">
      <c r="A65" s="3" t="s">
        <v>11</v>
      </c>
      <c r="B65" s="41"/>
      <c r="C65" s="42"/>
      <c r="D65" s="3" t="s">
        <v>103</v>
      </c>
      <c r="E65" s="2">
        <v>142</v>
      </c>
      <c r="F65" s="5">
        <f>E65</f>
        <v>142</v>
      </c>
      <c r="G65" s="2">
        <v>117</v>
      </c>
      <c r="H65" s="5">
        <f>SUM(G65:G65)</f>
        <v>117</v>
      </c>
      <c r="I65" s="2">
        <f t="shared" si="0"/>
        <v>25</v>
      </c>
      <c r="J65" s="10">
        <f t="shared" si="1"/>
        <v>0.823943661971831</v>
      </c>
      <c r="K65" s="10">
        <f>H65/F65</f>
        <v>0.823943661971831</v>
      </c>
    </row>
    <row r="66" spans="1:11" ht="15.6" customHeight="1" x14ac:dyDescent="0.25">
      <c r="A66" s="23" t="s">
        <v>7</v>
      </c>
      <c r="B66" s="41"/>
      <c r="C66" s="42"/>
      <c r="D66" s="3" t="s">
        <v>95</v>
      </c>
      <c r="E66" s="45">
        <v>235</v>
      </c>
      <c r="F66" s="26">
        <f>E66</f>
        <v>235</v>
      </c>
      <c r="G66" s="2">
        <v>115</v>
      </c>
      <c r="H66" s="26">
        <f>SUM(G66:G67)</f>
        <v>231</v>
      </c>
      <c r="I66" s="45">
        <f>F66-H66</f>
        <v>4</v>
      </c>
      <c r="J66" s="29">
        <f>H66/F66</f>
        <v>0.98297872340425529</v>
      </c>
      <c r="K66" s="29">
        <f>H66/F66</f>
        <v>0.98297872340425529</v>
      </c>
    </row>
    <row r="67" spans="1:11" x14ac:dyDescent="0.25">
      <c r="A67" s="25"/>
      <c r="B67" s="41"/>
      <c r="C67" s="42"/>
      <c r="D67" s="3" t="s">
        <v>96</v>
      </c>
      <c r="E67" s="46"/>
      <c r="F67" s="28"/>
      <c r="G67" s="2">
        <v>116</v>
      </c>
      <c r="H67" s="28"/>
      <c r="I67" s="46"/>
      <c r="J67" s="31"/>
      <c r="K67" s="31"/>
    </row>
    <row r="68" spans="1:11" x14ac:dyDescent="0.25">
      <c r="A68" s="3" t="s">
        <v>21</v>
      </c>
      <c r="B68" s="41"/>
      <c r="C68" s="42"/>
      <c r="D68" s="3" t="s">
        <v>95</v>
      </c>
      <c r="E68" s="2">
        <v>235</v>
      </c>
      <c r="F68" s="5">
        <f>E68</f>
        <v>235</v>
      </c>
      <c r="G68" s="2">
        <v>228</v>
      </c>
      <c r="H68" s="5">
        <f>SUM(G68:G68)</f>
        <v>228</v>
      </c>
      <c r="I68" s="2">
        <f>E68-G68</f>
        <v>7</v>
      </c>
      <c r="J68" s="10">
        <f t="shared" si="1"/>
        <v>0.97021276595744677</v>
      </c>
      <c r="K68" s="10">
        <f>H68/F68</f>
        <v>0.97021276595744677</v>
      </c>
    </row>
    <row r="69" spans="1:11" x14ac:dyDescent="0.25">
      <c r="A69" s="3" t="s">
        <v>22</v>
      </c>
      <c r="B69" s="41"/>
      <c r="C69" s="42"/>
      <c r="D69" s="3" t="s">
        <v>95</v>
      </c>
      <c r="E69" s="2">
        <v>119</v>
      </c>
      <c r="F69" s="5">
        <f t="shared" ref="F69:F78" si="2">E69</f>
        <v>119</v>
      </c>
      <c r="G69" s="2">
        <v>113</v>
      </c>
      <c r="H69" s="5">
        <f t="shared" ref="H69:H78" si="3">SUM(G69:G69)</f>
        <v>113</v>
      </c>
      <c r="I69" s="2">
        <f t="shared" ref="I69:I74" si="4">E69-G69</f>
        <v>6</v>
      </c>
      <c r="J69" s="10">
        <f>G69/E69</f>
        <v>0.94957983193277307</v>
      </c>
      <c r="K69" s="10">
        <f>H69/F69</f>
        <v>0.94957983193277307</v>
      </c>
    </row>
    <row r="70" spans="1:11" x14ac:dyDescent="0.25">
      <c r="A70" s="23" t="s">
        <v>14</v>
      </c>
      <c r="B70" s="41"/>
      <c r="C70" s="42"/>
      <c r="D70" s="3" t="s">
        <v>97</v>
      </c>
      <c r="E70" s="45">
        <v>291</v>
      </c>
      <c r="F70" s="26">
        <f>E70</f>
        <v>291</v>
      </c>
      <c r="G70" s="2">
        <v>191</v>
      </c>
      <c r="H70" s="26">
        <f>G70+G71</f>
        <v>262</v>
      </c>
      <c r="I70" s="45">
        <f>F70-H70</f>
        <v>29</v>
      </c>
      <c r="J70" s="29">
        <f>H70/F70</f>
        <v>0.90034364261168387</v>
      </c>
      <c r="K70" s="29">
        <f>H70/F70</f>
        <v>0.90034364261168387</v>
      </c>
    </row>
    <row r="71" spans="1:11" x14ac:dyDescent="0.25">
      <c r="A71" s="25"/>
      <c r="B71" s="41"/>
      <c r="C71" s="42"/>
      <c r="D71" s="3" t="s">
        <v>98</v>
      </c>
      <c r="E71" s="46"/>
      <c r="F71" s="28"/>
      <c r="G71" s="2">
        <v>71</v>
      </c>
      <c r="H71" s="28"/>
      <c r="I71" s="46"/>
      <c r="J71" s="31"/>
      <c r="K71" s="31"/>
    </row>
    <row r="72" spans="1:11" x14ac:dyDescent="0.25">
      <c r="A72" s="3" t="s">
        <v>15</v>
      </c>
      <c r="B72" s="41"/>
      <c r="C72" s="42"/>
      <c r="D72" s="3" t="s">
        <v>97</v>
      </c>
      <c r="E72" s="2">
        <v>84</v>
      </c>
      <c r="F72" s="5">
        <f t="shared" si="2"/>
        <v>84</v>
      </c>
      <c r="G72" s="2">
        <v>74</v>
      </c>
      <c r="H72" s="5">
        <f t="shared" si="3"/>
        <v>74</v>
      </c>
      <c r="I72" s="2">
        <f>E72-G72</f>
        <v>10</v>
      </c>
      <c r="J72" s="10">
        <f>G72/E72</f>
        <v>0.88095238095238093</v>
      </c>
      <c r="K72" s="10">
        <f t="shared" ref="K72:K74" si="5">H72/F72</f>
        <v>0.88095238095238093</v>
      </c>
    </row>
    <row r="73" spans="1:11" x14ac:dyDescent="0.25">
      <c r="A73" s="3" t="s">
        <v>16</v>
      </c>
      <c r="B73" s="41"/>
      <c r="C73" s="42"/>
      <c r="D73" s="3" t="s">
        <v>97</v>
      </c>
      <c r="E73" s="2">
        <v>200</v>
      </c>
      <c r="F73" s="5">
        <f t="shared" si="2"/>
        <v>200</v>
      </c>
      <c r="G73" s="2">
        <v>171</v>
      </c>
      <c r="H73" s="5">
        <f t="shared" si="3"/>
        <v>171</v>
      </c>
      <c r="I73" s="2">
        <f t="shared" si="4"/>
        <v>29</v>
      </c>
      <c r="J73" s="10">
        <f t="shared" ref="J73:J74" si="6">G73/E73</f>
        <v>0.85499999999999998</v>
      </c>
      <c r="K73" s="10">
        <f t="shared" si="5"/>
        <v>0.85499999999999998</v>
      </c>
    </row>
    <row r="74" spans="1:11" x14ac:dyDescent="0.25">
      <c r="A74" s="3" t="s">
        <v>17</v>
      </c>
      <c r="B74" s="43"/>
      <c r="C74" s="44"/>
      <c r="D74" s="3" t="s">
        <v>97</v>
      </c>
      <c r="E74" s="2">
        <v>102</v>
      </c>
      <c r="F74" s="5">
        <f t="shared" si="2"/>
        <v>102</v>
      </c>
      <c r="G74" s="2">
        <v>101</v>
      </c>
      <c r="H74" s="5">
        <f t="shared" si="3"/>
        <v>101</v>
      </c>
      <c r="I74" s="2">
        <f t="shared" si="4"/>
        <v>1</v>
      </c>
      <c r="J74" s="10">
        <f t="shared" si="6"/>
        <v>0.99019607843137258</v>
      </c>
      <c r="K74" s="10">
        <f t="shared" si="5"/>
        <v>0.99019607843137258</v>
      </c>
    </row>
    <row r="75" spans="1:11" x14ac:dyDescent="0.25">
      <c r="A75" s="16" t="s">
        <v>19</v>
      </c>
      <c r="B75" s="39"/>
      <c r="C75" s="40"/>
      <c r="D75" s="3" t="s">
        <v>100</v>
      </c>
      <c r="E75" s="15">
        <v>262</v>
      </c>
      <c r="F75" s="17">
        <f>E75</f>
        <v>262</v>
      </c>
      <c r="G75" s="2">
        <v>107</v>
      </c>
      <c r="H75" s="5">
        <f t="shared" si="3"/>
        <v>107</v>
      </c>
      <c r="I75" s="15">
        <f>F75-H75</f>
        <v>155</v>
      </c>
      <c r="J75" s="18">
        <f>H75/F75</f>
        <v>0.40839694656488551</v>
      </c>
      <c r="K75" s="18">
        <f>H75/F75</f>
        <v>0.40839694656488551</v>
      </c>
    </row>
    <row r="76" spans="1:11" x14ac:dyDescent="0.25">
      <c r="A76" s="3" t="s">
        <v>20</v>
      </c>
      <c r="B76" s="41"/>
      <c r="C76" s="42"/>
      <c r="D76" s="3" t="s">
        <v>100</v>
      </c>
      <c r="E76" s="2">
        <v>252</v>
      </c>
      <c r="F76" s="5">
        <f t="shared" si="2"/>
        <v>252</v>
      </c>
      <c r="G76" s="2">
        <v>124</v>
      </c>
      <c r="H76" s="5">
        <f t="shared" si="3"/>
        <v>124</v>
      </c>
      <c r="I76" s="2">
        <f t="shared" ref="I76:I78" si="7">E76-G76</f>
        <v>128</v>
      </c>
      <c r="J76" s="10">
        <f t="shared" ref="J76:K78" si="8">G76/E76</f>
        <v>0.49206349206349204</v>
      </c>
      <c r="K76" s="10">
        <f t="shared" si="8"/>
        <v>0.49206349206349204</v>
      </c>
    </row>
    <row r="77" spans="1:11" x14ac:dyDescent="0.25">
      <c r="A77" s="3" t="s">
        <v>23</v>
      </c>
      <c r="B77" s="41"/>
      <c r="C77" s="42"/>
      <c r="D77" s="3" t="s">
        <v>106</v>
      </c>
      <c r="E77" s="2">
        <v>56</v>
      </c>
      <c r="F77" s="5">
        <f t="shared" si="2"/>
        <v>56</v>
      </c>
      <c r="G77" s="2">
        <v>55</v>
      </c>
      <c r="H77" s="5">
        <f t="shared" si="3"/>
        <v>55</v>
      </c>
      <c r="I77" s="2">
        <f t="shared" si="7"/>
        <v>1</v>
      </c>
      <c r="J77" s="10">
        <f t="shared" si="8"/>
        <v>0.9821428571428571</v>
      </c>
      <c r="K77" s="10">
        <f t="shared" si="8"/>
        <v>0.9821428571428571</v>
      </c>
    </row>
    <row r="78" spans="1:11" x14ac:dyDescent="0.25">
      <c r="A78" s="3" t="s">
        <v>24</v>
      </c>
      <c r="B78" s="43"/>
      <c r="C78" s="44"/>
      <c r="D78" s="3" t="s">
        <v>107</v>
      </c>
      <c r="E78" s="2">
        <v>56</v>
      </c>
      <c r="F78" s="5">
        <f t="shared" si="2"/>
        <v>56</v>
      </c>
      <c r="G78" s="2">
        <v>0</v>
      </c>
      <c r="H78" s="5">
        <f t="shared" si="3"/>
        <v>0</v>
      </c>
      <c r="I78" s="2">
        <f t="shared" si="7"/>
        <v>56</v>
      </c>
      <c r="J78" s="10">
        <f t="shared" si="8"/>
        <v>0</v>
      </c>
      <c r="K78" s="10">
        <f t="shared" si="8"/>
        <v>0</v>
      </c>
    </row>
  </sheetData>
  <mergeCells count="85">
    <mergeCell ref="A1:K1"/>
    <mergeCell ref="A2:K2"/>
    <mergeCell ref="A5:A42"/>
    <mergeCell ref="B5:B7"/>
    <mergeCell ref="D5:D7"/>
    <mergeCell ref="F5:F7"/>
    <mergeCell ref="H5:H7"/>
    <mergeCell ref="K5:K7"/>
    <mergeCell ref="B8:B10"/>
    <mergeCell ref="D8:D10"/>
    <mergeCell ref="F8:F10"/>
    <mergeCell ref="H8:H10"/>
    <mergeCell ref="K8:K10"/>
    <mergeCell ref="B11:B15"/>
    <mergeCell ref="D11:D15"/>
    <mergeCell ref="F11:F15"/>
    <mergeCell ref="H11:H15"/>
    <mergeCell ref="K11:K15"/>
    <mergeCell ref="B21:B24"/>
    <mergeCell ref="D21:D24"/>
    <mergeCell ref="F21:F24"/>
    <mergeCell ref="H21:H24"/>
    <mergeCell ref="K21:K24"/>
    <mergeCell ref="B16:B20"/>
    <mergeCell ref="D16:D20"/>
    <mergeCell ref="F16:F20"/>
    <mergeCell ref="H16:H20"/>
    <mergeCell ref="K16:K20"/>
    <mergeCell ref="B29:B33"/>
    <mergeCell ref="D29:D33"/>
    <mergeCell ref="F29:F33"/>
    <mergeCell ref="H29:H33"/>
    <mergeCell ref="K29:K33"/>
    <mergeCell ref="B25:B28"/>
    <mergeCell ref="D25:D28"/>
    <mergeCell ref="F25:F28"/>
    <mergeCell ref="H25:H28"/>
    <mergeCell ref="K25:K28"/>
    <mergeCell ref="K34:K38"/>
    <mergeCell ref="B39:B42"/>
    <mergeCell ref="D39:D42"/>
    <mergeCell ref="F39:F42"/>
    <mergeCell ref="H39:H42"/>
    <mergeCell ref="K39:K42"/>
    <mergeCell ref="B48:B55"/>
    <mergeCell ref="D48:D55"/>
    <mergeCell ref="F48:F55"/>
    <mergeCell ref="H48:H55"/>
    <mergeCell ref="B34:B38"/>
    <mergeCell ref="D34:D38"/>
    <mergeCell ref="F34:F38"/>
    <mergeCell ref="H34:H38"/>
    <mergeCell ref="K48:K55"/>
    <mergeCell ref="A56:A63"/>
    <mergeCell ref="B56:B63"/>
    <mergeCell ref="D56:D59"/>
    <mergeCell ref="F56:F59"/>
    <mergeCell ref="H56:H59"/>
    <mergeCell ref="K56:K59"/>
    <mergeCell ref="D60:D63"/>
    <mergeCell ref="F60:F63"/>
    <mergeCell ref="H60:H63"/>
    <mergeCell ref="A43:A55"/>
    <mergeCell ref="B43:B47"/>
    <mergeCell ref="D43:D47"/>
    <mergeCell ref="F43:F47"/>
    <mergeCell ref="H43:H47"/>
    <mergeCell ref="K43:K47"/>
    <mergeCell ref="J70:J71"/>
    <mergeCell ref="K70:K71"/>
    <mergeCell ref="K60:K63"/>
    <mergeCell ref="B64:C74"/>
    <mergeCell ref="A66:A67"/>
    <mergeCell ref="E66:E67"/>
    <mergeCell ref="F66:F67"/>
    <mergeCell ref="H66:H67"/>
    <mergeCell ref="I66:I67"/>
    <mergeCell ref="J66:J67"/>
    <mergeCell ref="K66:K67"/>
    <mergeCell ref="A70:A71"/>
    <mergeCell ref="B75:C78"/>
    <mergeCell ref="E70:E71"/>
    <mergeCell ref="F70:F71"/>
    <mergeCell ref="H70:H71"/>
    <mergeCell ref="I70:I71"/>
  </mergeCells>
  <phoneticPr fontId="1" type="noConversion"/>
  <conditionalFormatting sqref="J5:K78">
    <cfRule type="cellIs" dxfId="9" priority="1" operator="lessThan">
      <formula>0.9</formula>
    </cfRule>
  </conditionalFormatting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81"/>
  <sheetViews>
    <sheetView workbookViewId="0">
      <selection activeCell="I103" sqref="I103"/>
    </sheetView>
  </sheetViews>
  <sheetFormatPr defaultColWidth="8.875" defaultRowHeight="15.75" x14ac:dyDescent="0.25"/>
  <cols>
    <col min="1" max="1" width="10.75" style="1" bestFit="1" customWidth="1"/>
    <col min="2" max="2" width="6.375" style="1" bestFit="1" customWidth="1"/>
    <col min="3" max="3" width="8.25" style="1" bestFit="1" customWidth="1"/>
    <col min="4" max="4" width="8.25" style="1" customWidth="1"/>
    <col min="5" max="6" width="10.375" style="1" customWidth="1"/>
    <col min="7" max="7" width="9.25" style="1" bestFit="1" customWidth="1"/>
    <col min="8" max="9" width="9.75" style="1" customWidth="1"/>
    <col min="10" max="10" width="11" style="1" customWidth="1"/>
    <col min="11" max="11" width="11" style="1" bestFit="1" customWidth="1"/>
    <col min="12" max="16384" width="8.875" style="1"/>
  </cols>
  <sheetData>
    <row r="1" spans="1:11" ht="85.15" customHeight="1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8.35" customHeight="1" x14ac:dyDescent="0.25">
      <c r="A2" s="32" t="s">
        <v>132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ht="16.5" x14ac:dyDescent="0.25">
      <c r="A4" s="7"/>
      <c r="B4" s="7"/>
      <c r="C4" s="7"/>
      <c r="D4" s="7"/>
      <c r="E4" s="8"/>
      <c r="F4" s="8">
        <f>SUM(F5:F77)</f>
        <v>4598</v>
      </c>
      <c r="G4" s="8"/>
      <c r="H4" s="8">
        <f>SUM(H5:H77)</f>
        <v>3636</v>
      </c>
      <c r="I4" s="8">
        <f>SUM(I5:I77)</f>
        <v>962</v>
      </c>
      <c r="J4" s="8"/>
      <c r="K4" s="13">
        <f>H4/F4</f>
        <v>0.79077859939103956</v>
      </c>
    </row>
    <row r="5" spans="1:11" x14ac:dyDescent="0.25">
      <c r="A5" s="23" t="s">
        <v>2</v>
      </c>
      <c r="B5" s="23" t="s">
        <v>3</v>
      </c>
      <c r="C5" s="3" t="s">
        <v>30</v>
      </c>
      <c r="D5" s="33" t="s">
        <v>96</v>
      </c>
      <c r="E5" s="9">
        <v>56</v>
      </c>
      <c r="F5" s="26">
        <f>SUM(E5:E7)</f>
        <v>143</v>
      </c>
      <c r="G5" s="9">
        <v>53</v>
      </c>
      <c r="H5" s="26">
        <f>SUM(G5:G7)</f>
        <v>138</v>
      </c>
      <c r="I5" s="2">
        <f>E5-G5</f>
        <v>3</v>
      </c>
      <c r="J5" s="10">
        <f>G5/E5</f>
        <v>0.9464285714285714</v>
      </c>
      <c r="K5" s="29">
        <f>H5/F5</f>
        <v>0.965034965034965</v>
      </c>
    </row>
    <row r="6" spans="1:11" x14ac:dyDescent="0.25">
      <c r="A6" s="24"/>
      <c r="B6" s="24"/>
      <c r="C6" s="3" t="s">
        <v>29</v>
      </c>
      <c r="D6" s="34"/>
      <c r="E6" s="9">
        <v>50</v>
      </c>
      <c r="F6" s="27"/>
      <c r="G6" s="9">
        <v>50</v>
      </c>
      <c r="H6" s="27"/>
      <c r="I6" s="2">
        <f t="shared" ref="I6:I65" si="0">E6-G6</f>
        <v>0</v>
      </c>
      <c r="J6" s="10">
        <f t="shared" ref="J6:J68" si="1">G6/E6</f>
        <v>1</v>
      </c>
      <c r="K6" s="30"/>
    </row>
    <row r="7" spans="1:11" x14ac:dyDescent="0.25">
      <c r="A7" s="24"/>
      <c r="B7" s="25"/>
      <c r="C7" s="3" t="s">
        <v>78</v>
      </c>
      <c r="D7" s="35"/>
      <c r="E7" s="2">
        <v>37</v>
      </c>
      <c r="F7" s="28"/>
      <c r="G7" s="2">
        <v>35</v>
      </c>
      <c r="H7" s="28"/>
      <c r="I7" s="2">
        <f>E7-G7</f>
        <v>2</v>
      </c>
      <c r="J7" s="10">
        <f t="shared" si="1"/>
        <v>0.94594594594594594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>
        <v>80</v>
      </c>
      <c r="F8" s="26">
        <f>SUM(E8:E10)</f>
        <v>232</v>
      </c>
      <c r="G8" s="9">
        <v>20</v>
      </c>
      <c r="H8" s="26">
        <f>SUM(G8:G10)</f>
        <v>126</v>
      </c>
      <c r="I8" s="2">
        <f t="shared" si="0"/>
        <v>60</v>
      </c>
      <c r="J8" s="10">
        <f t="shared" si="1"/>
        <v>0.25</v>
      </c>
      <c r="K8" s="36">
        <f>H8/F8</f>
        <v>0.5431034482758621</v>
      </c>
    </row>
    <row r="9" spans="1:11" x14ac:dyDescent="0.25">
      <c r="A9" s="24"/>
      <c r="B9" s="34"/>
      <c r="C9" s="11" t="s">
        <v>74</v>
      </c>
      <c r="D9" s="34"/>
      <c r="E9" s="9">
        <v>89</v>
      </c>
      <c r="F9" s="27"/>
      <c r="G9" s="9">
        <v>50</v>
      </c>
      <c r="H9" s="27"/>
      <c r="I9" s="2">
        <f t="shared" si="0"/>
        <v>39</v>
      </c>
      <c r="J9" s="10">
        <f t="shared" si="1"/>
        <v>0.5617977528089888</v>
      </c>
      <c r="K9" s="37"/>
    </row>
    <row r="10" spans="1:11" x14ac:dyDescent="0.25">
      <c r="A10" s="24"/>
      <c r="B10" s="35"/>
      <c r="C10" s="11" t="s">
        <v>32</v>
      </c>
      <c r="D10" s="35"/>
      <c r="E10" s="9">
        <v>63</v>
      </c>
      <c r="F10" s="28"/>
      <c r="G10" s="9">
        <v>56</v>
      </c>
      <c r="H10" s="28"/>
      <c r="I10" s="2">
        <f t="shared" si="0"/>
        <v>7</v>
      </c>
      <c r="J10" s="10">
        <f t="shared" si="1"/>
        <v>0.88888888888888884</v>
      </c>
      <c r="K10" s="38"/>
    </row>
    <row r="11" spans="1:11" ht="15.6" customHeight="1" x14ac:dyDescent="0.25">
      <c r="A11" s="24"/>
      <c r="B11" s="23" t="s">
        <v>8</v>
      </c>
      <c r="C11" s="3" t="s">
        <v>79</v>
      </c>
      <c r="D11" s="23" t="s">
        <v>102</v>
      </c>
      <c r="E11" s="2">
        <v>49</v>
      </c>
      <c r="F11" s="26">
        <f>SUM(E11:E15)</f>
        <v>232</v>
      </c>
      <c r="G11" s="2">
        <v>37</v>
      </c>
      <c r="H11" s="26">
        <f>SUM(G11:G15)</f>
        <v>195</v>
      </c>
      <c r="I11" s="2">
        <f t="shared" si="0"/>
        <v>12</v>
      </c>
      <c r="J11" s="10">
        <f t="shared" si="1"/>
        <v>0.75510204081632648</v>
      </c>
      <c r="K11" s="29">
        <f>H11/F11</f>
        <v>0.84051724137931039</v>
      </c>
    </row>
    <row r="12" spans="1:11" x14ac:dyDescent="0.25">
      <c r="A12" s="24"/>
      <c r="B12" s="24"/>
      <c r="C12" s="3" t="s">
        <v>80</v>
      </c>
      <c r="D12" s="24"/>
      <c r="E12" s="2">
        <v>34</v>
      </c>
      <c r="F12" s="27"/>
      <c r="G12" s="2">
        <v>31</v>
      </c>
      <c r="H12" s="27"/>
      <c r="I12" s="2">
        <f t="shared" si="0"/>
        <v>3</v>
      </c>
      <c r="J12" s="10">
        <f t="shared" si="1"/>
        <v>0.91176470588235292</v>
      </c>
      <c r="K12" s="30"/>
    </row>
    <row r="13" spans="1:11" x14ac:dyDescent="0.25">
      <c r="A13" s="24"/>
      <c r="B13" s="24"/>
      <c r="C13" s="3" t="s">
        <v>81</v>
      </c>
      <c r="D13" s="24"/>
      <c r="E13" s="2">
        <v>71</v>
      </c>
      <c r="F13" s="27"/>
      <c r="G13" s="2">
        <v>60</v>
      </c>
      <c r="H13" s="27"/>
      <c r="I13" s="2">
        <f t="shared" si="0"/>
        <v>11</v>
      </c>
      <c r="J13" s="10">
        <f t="shared" si="1"/>
        <v>0.84507042253521125</v>
      </c>
      <c r="K13" s="30"/>
    </row>
    <row r="14" spans="1:11" x14ac:dyDescent="0.25">
      <c r="A14" s="24"/>
      <c r="B14" s="24"/>
      <c r="C14" s="3" t="s">
        <v>82</v>
      </c>
      <c r="D14" s="24"/>
      <c r="E14" s="2">
        <v>33</v>
      </c>
      <c r="F14" s="27"/>
      <c r="G14" s="2">
        <v>29</v>
      </c>
      <c r="H14" s="27"/>
      <c r="I14" s="2">
        <f t="shared" si="0"/>
        <v>4</v>
      </c>
      <c r="J14" s="10">
        <f t="shared" si="1"/>
        <v>0.87878787878787878</v>
      </c>
      <c r="K14" s="30"/>
    </row>
    <row r="15" spans="1:11" x14ac:dyDescent="0.25">
      <c r="A15" s="24"/>
      <c r="B15" s="25"/>
      <c r="C15" s="3" t="s">
        <v>83</v>
      </c>
      <c r="D15" s="25"/>
      <c r="E15" s="2">
        <v>45</v>
      </c>
      <c r="F15" s="28"/>
      <c r="G15" s="2">
        <v>38</v>
      </c>
      <c r="H15" s="28"/>
      <c r="I15" s="2">
        <f t="shared" si="0"/>
        <v>7</v>
      </c>
      <c r="J15" s="10">
        <f t="shared" si="1"/>
        <v>0.84444444444444444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>
        <v>41</v>
      </c>
      <c r="F16" s="26">
        <f>SUM(E16:E20)</f>
        <v>231</v>
      </c>
      <c r="G16" s="2">
        <v>40</v>
      </c>
      <c r="H16" s="26">
        <f>SUM(G16:G20)</f>
        <v>205</v>
      </c>
      <c r="I16" s="2">
        <f t="shared" si="0"/>
        <v>1</v>
      </c>
      <c r="J16" s="10">
        <f t="shared" si="1"/>
        <v>0.97560975609756095</v>
      </c>
      <c r="K16" s="29">
        <f>H16/F16</f>
        <v>0.88744588744588748</v>
      </c>
    </row>
    <row r="17" spans="1:11" x14ac:dyDescent="0.25">
      <c r="A17" s="24"/>
      <c r="B17" s="24"/>
      <c r="C17" s="3" t="s">
        <v>34</v>
      </c>
      <c r="D17" s="24"/>
      <c r="E17" s="2">
        <v>67</v>
      </c>
      <c r="F17" s="27"/>
      <c r="G17" s="2">
        <v>54</v>
      </c>
      <c r="H17" s="27"/>
      <c r="I17" s="2">
        <f t="shared" si="0"/>
        <v>13</v>
      </c>
      <c r="J17" s="10">
        <f t="shared" si="1"/>
        <v>0.80597014925373134</v>
      </c>
      <c r="K17" s="30"/>
    </row>
    <row r="18" spans="1:11" x14ac:dyDescent="0.25">
      <c r="A18" s="24"/>
      <c r="B18" s="24"/>
      <c r="C18" s="3" t="s">
        <v>35</v>
      </c>
      <c r="D18" s="24"/>
      <c r="E18" s="2">
        <v>35</v>
      </c>
      <c r="F18" s="27"/>
      <c r="G18" s="2">
        <v>26</v>
      </c>
      <c r="H18" s="27"/>
      <c r="I18" s="2">
        <f t="shared" si="0"/>
        <v>9</v>
      </c>
      <c r="J18" s="10">
        <f t="shared" si="1"/>
        <v>0.74285714285714288</v>
      </c>
      <c r="K18" s="30"/>
    </row>
    <row r="19" spans="1:11" x14ac:dyDescent="0.25">
      <c r="A19" s="24"/>
      <c r="B19" s="24"/>
      <c r="C19" s="3" t="s">
        <v>36</v>
      </c>
      <c r="D19" s="24"/>
      <c r="E19" s="2">
        <v>60</v>
      </c>
      <c r="F19" s="27"/>
      <c r="G19" s="2">
        <v>57</v>
      </c>
      <c r="H19" s="27"/>
      <c r="I19" s="2">
        <f t="shared" si="0"/>
        <v>3</v>
      </c>
      <c r="J19" s="10">
        <f t="shared" si="1"/>
        <v>0.95</v>
      </c>
      <c r="K19" s="30"/>
    </row>
    <row r="20" spans="1:11" x14ac:dyDescent="0.25">
      <c r="A20" s="24"/>
      <c r="B20" s="25"/>
      <c r="C20" s="3" t="s">
        <v>37</v>
      </c>
      <c r="D20" s="25"/>
      <c r="E20" s="2">
        <v>28</v>
      </c>
      <c r="F20" s="28"/>
      <c r="G20" s="2">
        <v>28</v>
      </c>
      <c r="H20" s="28"/>
      <c r="I20" s="2">
        <f t="shared" si="0"/>
        <v>0</v>
      </c>
      <c r="J20" s="10">
        <f t="shared" si="1"/>
        <v>1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>
        <v>44</v>
      </c>
      <c r="F21" s="26">
        <f>SUM(E21:E24)</f>
        <v>224</v>
      </c>
      <c r="G21" s="2">
        <v>41</v>
      </c>
      <c r="H21" s="26">
        <f>SUM(G21:G24)</f>
        <v>192</v>
      </c>
      <c r="I21" s="2">
        <f t="shared" si="0"/>
        <v>3</v>
      </c>
      <c r="J21" s="10">
        <f t="shared" si="1"/>
        <v>0.93181818181818177</v>
      </c>
      <c r="K21" s="29">
        <f>H21/F21</f>
        <v>0.8571428571428571</v>
      </c>
    </row>
    <row r="22" spans="1:11" x14ac:dyDescent="0.25">
      <c r="A22" s="24"/>
      <c r="B22" s="24"/>
      <c r="C22" s="3" t="s">
        <v>44</v>
      </c>
      <c r="D22" s="24"/>
      <c r="E22" s="2">
        <v>75</v>
      </c>
      <c r="F22" s="27"/>
      <c r="G22" s="2">
        <v>61</v>
      </c>
      <c r="H22" s="27"/>
      <c r="I22" s="2">
        <f t="shared" si="0"/>
        <v>14</v>
      </c>
      <c r="J22" s="10">
        <f t="shared" si="1"/>
        <v>0.81333333333333335</v>
      </c>
      <c r="K22" s="30"/>
    </row>
    <row r="23" spans="1:11" x14ac:dyDescent="0.25">
      <c r="A23" s="24"/>
      <c r="B23" s="24"/>
      <c r="C23" s="3" t="s">
        <v>75</v>
      </c>
      <c r="D23" s="24"/>
      <c r="E23" s="2">
        <v>48</v>
      </c>
      <c r="F23" s="27"/>
      <c r="G23" s="2">
        <v>40</v>
      </c>
      <c r="H23" s="27"/>
      <c r="I23" s="2">
        <f t="shared" si="0"/>
        <v>8</v>
      </c>
      <c r="J23" s="10">
        <f t="shared" si="1"/>
        <v>0.83333333333333337</v>
      </c>
      <c r="K23" s="30"/>
    </row>
    <row r="24" spans="1:11" x14ac:dyDescent="0.25">
      <c r="A24" s="24"/>
      <c r="B24" s="25"/>
      <c r="C24" s="3" t="s">
        <v>53</v>
      </c>
      <c r="D24" s="25"/>
      <c r="E24" s="2">
        <v>57</v>
      </c>
      <c r="F24" s="28"/>
      <c r="G24" s="2">
        <v>50</v>
      </c>
      <c r="H24" s="28"/>
      <c r="I24" s="2">
        <f t="shared" si="0"/>
        <v>7</v>
      </c>
      <c r="J24" s="10">
        <f t="shared" si="1"/>
        <v>0.8771929824561403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>
        <v>34</v>
      </c>
      <c r="F25" s="26">
        <f>SUM(E25:E28)</f>
        <v>204</v>
      </c>
      <c r="G25" s="2">
        <v>33</v>
      </c>
      <c r="H25" s="26">
        <f>SUM(G25:G28)</f>
        <v>203</v>
      </c>
      <c r="I25" s="2">
        <f t="shared" si="0"/>
        <v>1</v>
      </c>
      <c r="J25" s="10">
        <f t="shared" si="1"/>
        <v>0.97058823529411764</v>
      </c>
      <c r="K25" s="29">
        <f>H25/F25</f>
        <v>0.99509803921568629</v>
      </c>
    </row>
    <row r="26" spans="1:11" x14ac:dyDescent="0.25">
      <c r="A26" s="24"/>
      <c r="B26" s="24"/>
      <c r="C26" s="3" t="s">
        <v>56</v>
      </c>
      <c r="D26" s="24"/>
      <c r="E26" s="2">
        <v>29</v>
      </c>
      <c r="F26" s="27"/>
      <c r="G26" s="2">
        <v>29</v>
      </c>
      <c r="H26" s="27"/>
      <c r="I26" s="2">
        <f t="shared" si="0"/>
        <v>0</v>
      </c>
      <c r="J26" s="10">
        <f t="shared" si="1"/>
        <v>1</v>
      </c>
      <c r="K26" s="30"/>
    </row>
    <row r="27" spans="1:11" x14ac:dyDescent="0.25">
      <c r="A27" s="24"/>
      <c r="B27" s="24"/>
      <c r="C27" s="3" t="s">
        <v>57</v>
      </c>
      <c r="D27" s="24"/>
      <c r="E27" s="2">
        <v>79</v>
      </c>
      <c r="F27" s="27"/>
      <c r="G27" s="2">
        <v>79</v>
      </c>
      <c r="H27" s="27"/>
      <c r="I27" s="2">
        <f t="shared" si="0"/>
        <v>0</v>
      </c>
      <c r="J27" s="10">
        <f t="shared" si="1"/>
        <v>1</v>
      </c>
      <c r="K27" s="30"/>
    </row>
    <row r="28" spans="1:11" x14ac:dyDescent="0.25">
      <c r="A28" s="24"/>
      <c r="B28" s="25"/>
      <c r="C28" s="3" t="s">
        <v>84</v>
      </c>
      <c r="D28" s="25"/>
      <c r="E28" s="2">
        <v>62</v>
      </c>
      <c r="F28" s="28"/>
      <c r="G28" s="2">
        <v>62</v>
      </c>
      <c r="H28" s="28"/>
      <c r="I28" s="2">
        <f t="shared" si="0"/>
        <v>0</v>
      </c>
      <c r="J28" s="10">
        <f t="shared" si="1"/>
        <v>1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>
        <v>69</v>
      </c>
      <c r="F29" s="26">
        <f>SUM(E29:E33)</f>
        <v>228</v>
      </c>
      <c r="G29" s="2">
        <v>59</v>
      </c>
      <c r="H29" s="26">
        <f>SUM(G29:G33)</f>
        <v>204</v>
      </c>
      <c r="I29" s="2">
        <f t="shared" si="0"/>
        <v>10</v>
      </c>
      <c r="J29" s="10">
        <f t="shared" si="1"/>
        <v>0.85507246376811596</v>
      </c>
      <c r="K29" s="29">
        <f>H29/F29</f>
        <v>0.89473684210526316</v>
      </c>
    </row>
    <row r="30" spans="1:11" x14ac:dyDescent="0.25">
      <c r="A30" s="24"/>
      <c r="B30" s="24"/>
      <c r="C30" s="3" t="s">
        <v>26</v>
      </c>
      <c r="D30" s="24"/>
      <c r="E30" s="2">
        <v>63</v>
      </c>
      <c r="F30" s="27"/>
      <c r="G30" s="2">
        <v>63</v>
      </c>
      <c r="H30" s="27"/>
      <c r="I30" s="2">
        <f t="shared" si="0"/>
        <v>0</v>
      </c>
      <c r="J30" s="10">
        <f t="shared" si="1"/>
        <v>1</v>
      </c>
      <c r="K30" s="30"/>
    </row>
    <row r="31" spans="1:11" x14ac:dyDescent="0.25">
      <c r="A31" s="24"/>
      <c r="B31" s="24"/>
      <c r="C31" s="3" t="s">
        <v>31</v>
      </c>
      <c r="D31" s="24"/>
      <c r="E31" s="2">
        <v>30</v>
      </c>
      <c r="F31" s="27"/>
      <c r="G31" s="2">
        <v>21</v>
      </c>
      <c r="H31" s="27"/>
      <c r="I31" s="2">
        <f t="shared" si="0"/>
        <v>9</v>
      </c>
      <c r="J31" s="10">
        <f t="shared" si="1"/>
        <v>0.7</v>
      </c>
      <c r="K31" s="30"/>
    </row>
    <row r="32" spans="1:11" x14ac:dyDescent="0.25">
      <c r="A32" s="24"/>
      <c r="B32" s="24"/>
      <c r="C32" s="3" t="s">
        <v>27</v>
      </c>
      <c r="D32" s="24"/>
      <c r="E32" s="2">
        <v>47</v>
      </c>
      <c r="F32" s="27"/>
      <c r="G32" s="2">
        <v>42</v>
      </c>
      <c r="H32" s="27"/>
      <c r="I32" s="2">
        <f t="shared" si="0"/>
        <v>5</v>
      </c>
      <c r="J32" s="10">
        <f t="shared" si="1"/>
        <v>0.8936170212765957</v>
      </c>
      <c r="K32" s="30"/>
    </row>
    <row r="33" spans="1:11" x14ac:dyDescent="0.25">
      <c r="A33" s="24"/>
      <c r="B33" s="25"/>
      <c r="C33" s="3" t="s">
        <v>45</v>
      </c>
      <c r="D33" s="25"/>
      <c r="E33" s="2">
        <v>19</v>
      </c>
      <c r="F33" s="28"/>
      <c r="G33" s="2">
        <v>19</v>
      </c>
      <c r="H33" s="28"/>
      <c r="I33" s="2">
        <f t="shared" si="0"/>
        <v>0</v>
      </c>
      <c r="J33" s="10">
        <f t="shared" si="1"/>
        <v>1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>
        <v>20</v>
      </c>
      <c r="F34" s="26">
        <f>SUM(E34:E38)</f>
        <v>208</v>
      </c>
      <c r="G34" s="2">
        <v>20</v>
      </c>
      <c r="H34" s="26">
        <f>SUM(G34:G38)</f>
        <v>200</v>
      </c>
      <c r="I34" s="2">
        <f t="shared" si="0"/>
        <v>0</v>
      </c>
      <c r="J34" s="10">
        <f t="shared" si="1"/>
        <v>1</v>
      </c>
      <c r="K34" s="29">
        <f>H34/F34</f>
        <v>0.96153846153846156</v>
      </c>
    </row>
    <row r="35" spans="1:11" x14ac:dyDescent="0.25">
      <c r="A35" s="24"/>
      <c r="B35" s="24"/>
      <c r="C35" s="3" t="s">
        <v>86</v>
      </c>
      <c r="D35" s="24"/>
      <c r="E35" s="2">
        <v>48</v>
      </c>
      <c r="F35" s="27"/>
      <c r="G35" s="2">
        <v>47</v>
      </c>
      <c r="H35" s="27"/>
      <c r="I35" s="2">
        <f t="shared" si="0"/>
        <v>1</v>
      </c>
      <c r="J35" s="10">
        <f t="shared" si="1"/>
        <v>0.97916666666666663</v>
      </c>
      <c r="K35" s="30"/>
    </row>
    <row r="36" spans="1:11" x14ac:dyDescent="0.25">
      <c r="A36" s="24"/>
      <c r="B36" s="24"/>
      <c r="C36" s="3" t="s">
        <v>87</v>
      </c>
      <c r="D36" s="24"/>
      <c r="E36" s="2">
        <v>56</v>
      </c>
      <c r="F36" s="27"/>
      <c r="G36" s="2">
        <v>55</v>
      </c>
      <c r="H36" s="27"/>
      <c r="I36" s="2">
        <f t="shared" si="0"/>
        <v>1</v>
      </c>
      <c r="J36" s="10">
        <f t="shared" si="1"/>
        <v>0.9821428571428571</v>
      </c>
      <c r="K36" s="30"/>
    </row>
    <row r="37" spans="1:11" x14ac:dyDescent="0.25">
      <c r="A37" s="24"/>
      <c r="B37" s="24"/>
      <c r="C37" s="3" t="s">
        <v>89</v>
      </c>
      <c r="D37" s="24"/>
      <c r="E37" s="2">
        <v>41</v>
      </c>
      <c r="F37" s="27"/>
      <c r="G37" s="2">
        <v>40</v>
      </c>
      <c r="H37" s="27"/>
      <c r="I37" s="2">
        <f t="shared" si="0"/>
        <v>1</v>
      </c>
      <c r="J37" s="10">
        <f t="shared" si="1"/>
        <v>0.97560975609756095</v>
      </c>
      <c r="K37" s="30"/>
    </row>
    <row r="38" spans="1:11" x14ac:dyDescent="0.25">
      <c r="A38" s="24"/>
      <c r="B38" s="25"/>
      <c r="C38" s="3" t="s">
        <v>88</v>
      </c>
      <c r="D38" s="25"/>
      <c r="E38" s="2">
        <v>43</v>
      </c>
      <c r="F38" s="28"/>
      <c r="G38" s="2">
        <v>38</v>
      </c>
      <c r="H38" s="28"/>
      <c r="I38" s="2">
        <f t="shared" si="0"/>
        <v>5</v>
      </c>
      <c r="J38" s="10">
        <f t="shared" si="1"/>
        <v>0.88372093023255816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>
        <v>31</v>
      </c>
      <c r="F39" s="26">
        <f>SUM(E39:E42)</f>
        <v>188</v>
      </c>
      <c r="G39" s="2">
        <v>29</v>
      </c>
      <c r="H39" s="26">
        <f>SUM(G39:G42)</f>
        <v>174</v>
      </c>
      <c r="I39" s="2">
        <f t="shared" si="0"/>
        <v>2</v>
      </c>
      <c r="J39" s="10">
        <f t="shared" si="1"/>
        <v>0.93548387096774188</v>
      </c>
      <c r="K39" s="29">
        <f>H39/F39</f>
        <v>0.92553191489361697</v>
      </c>
    </row>
    <row r="40" spans="1:11" x14ac:dyDescent="0.25">
      <c r="A40" s="24"/>
      <c r="B40" s="24"/>
      <c r="C40" s="3" t="s">
        <v>92</v>
      </c>
      <c r="D40" s="24"/>
      <c r="E40" s="2">
        <v>50</v>
      </c>
      <c r="F40" s="27"/>
      <c r="G40" s="2">
        <v>46</v>
      </c>
      <c r="H40" s="27"/>
      <c r="I40" s="2">
        <f t="shared" si="0"/>
        <v>4</v>
      </c>
      <c r="J40" s="10">
        <f t="shared" si="1"/>
        <v>0.92</v>
      </c>
      <c r="K40" s="30"/>
    </row>
    <row r="41" spans="1:11" x14ac:dyDescent="0.25">
      <c r="A41" s="24"/>
      <c r="B41" s="24"/>
      <c r="C41" s="3" t="s">
        <v>93</v>
      </c>
      <c r="D41" s="24"/>
      <c r="E41" s="2">
        <v>54</v>
      </c>
      <c r="F41" s="27"/>
      <c r="G41" s="2">
        <v>50</v>
      </c>
      <c r="H41" s="27"/>
      <c r="I41" s="2">
        <f t="shared" si="0"/>
        <v>4</v>
      </c>
      <c r="J41" s="10">
        <f t="shared" si="1"/>
        <v>0.92592592592592593</v>
      </c>
      <c r="K41" s="30"/>
    </row>
    <row r="42" spans="1:11" x14ac:dyDescent="0.25">
      <c r="A42" s="25"/>
      <c r="B42" s="25"/>
      <c r="C42" s="3" t="s">
        <v>94</v>
      </c>
      <c r="D42" s="25"/>
      <c r="E42" s="2">
        <v>53</v>
      </c>
      <c r="F42" s="28"/>
      <c r="G42" s="2">
        <v>49</v>
      </c>
      <c r="H42" s="28"/>
      <c r="I42" s="2">
        <f t="shared" si="0"/>
        <v>4</v>
      </c>
      <c r="J42" s="10">
        <f t="shared" si="1"/>
        <v>0.92452830188679247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>
        <v>47</v>
      </c>
      <c r="F43" s="26">
        <f>SUM(E43:E47)</f>
        <v>211</v>
      </c>
      <c r="G43" s="2">
        <v>45</v>
      </c>
      <c r="H43" s="26">
        <f>SUM(G43:G47)</f>
        <v>137</v>
      </c>
      <c r="I43" s="2">
        <f t="shared" si="0"/>
        <v>2</v>
      </c>
      <c r="J43" s="10">
        <f t="shared" si="1"/>
        <v>0.95744680851063835</v>
      </c>
      <c r="K43" s="29">
        <f>H43/F43</f>
        <v>0.64928909952606639</v>
      </c>
    </row>
    <row r="44" spans="1:11" x14ac:dyDescent="0.25">
      <c r="A44" s="24"/>
      <c r="B44" s="24"/>
      <c r="C44" s="3" t="s">
        <v>39</v>
      </c>
      <c r="D44" s="24"/>
      <c r="E44" s="2">
        <v>38</v>
      </c>
      <c r="F44" s="27"/>
      <c r="G44" s="2">
        <v>26</v>
      </c>
      <c r="H44" s="27"/>
      <c r="I44" s="2">
        <f t="shared" si="0"/>
        <v>12</v>
      </c>
      <c r="J44" s="10">
        <f t="shared" si="1"/>
        <v>0.68421052631578949</v>
      </c>
      <c r="K44" s="30"/>
    </row>
    <row r="45" spans="1:11" x14ac:dyDescent="0.25">
      <c r="A45" s="24"/>
      <c r="B45" s="24"/>
      <c r="C45" s="3" t="s">
        <v>40</v>
      </c>
      <c r="D45" s="24"/>
      <c r="E45" s="2">
        <v>82</v>
      </c>
      <c r="F45" s="27"/>
      <c r="G45" s="2">
        <v>48</v>
      </c>
      <c r="H45" s="27"/>
      <c r="I45" s="2">
        <f t="shared" si="0"/>
        <v>34</v>
      </c>
      <c r="J45" s="10">
        <f t="shared" si="1"/>
        <v>0.58536585365853655</v>
      </c>
      <c r="K45" s="30"/>
    </row>
    <row r="46" spans="1:11" x14ac:dyDescent="0.25">
      <c r="A46" s="24"/>
      <c r="B46" s="24"/>
      <c r="C46" s="3" t="s">
        <v>41</v>
      </c>
      <c r="D46" s="24"/>
      <c r="E46" s="2">
        <v>22</v>
      </c>
      <c r="F46" s="27"/>
      <c r="G46" s="2">
        <v>9</v>
      </c>
      <c r="H46" s="27"/>
      <c r="I46" s="2">
        <f t="shared" si="0"/>
        <v>13</v>
      </c>
      <c r="J46" s="10">
        <f t="shared" si="1"/>
        <v>0.40909090909090912</v>
      </c>
      <c r="K46" s="30"/>
    </row>
    <row r="47" spans="1:11" x14ac:dyDescent="0.25">
      <c r="A47" s="24"/>
      <c r="B47" s="25"/>
      <c r="C47" s="3" t="s">
        <v>42</v>
      </c>
      <c r="D47" s="25"/>
      <c r="E47" s="2">
        <v>22</v>
      </c>
      <c r="F47" s="28"/>
      <c r="G47" s="2">
        <v>9</v>
      </c>
      <c r="H47" s="28"/>
      <c r="I47" s="2">
        <f t="shared" si="0"/>
        <v>13</v>
      </c>
      <c r="J47" s="10">
        <f t="shared" si="1"/>
        <v>0.40909090909090912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>
        <v>26</v>
      </c>
      <c r="F48" s="26">
        <f>SUM(E48:E55)</f>
        <v>191</v>
      </c>
      <c r="G48" s="2">
        <v>26</v>
      </c>
      <c r="H48" s="26">
        <f>SUM(G48:G55)</f>
        <v>176</v>
      </c>
      <c r="I48" s="2">
        <f t="shared" si="0"/>
        <v>0</v>
      </c>
      <c r="J48" s="10">
        <f t="shared" si="1"/>
        <v>1</v>
      </c>
      <c r="K48" s="29">
        <f>H48/F48</f>
        <v>0.92146596858638741</v>
      </c>
    </row>
    <row r="49" spans="1:11" x14ac:dyDescent="0.25">
      <c r="A49" s="24"/>
      <c r="B49" s="24"/>
      <c r="C49" s="3" t="s">
        <v>47</v>
      </c>
      <c r="D49" s="24"/>
      <c r="E49" s="2">
        <v>58</v>
      </c>
      <c r="F49" s="27"/>
      <c r="G49" s="2">
        <v>56</v>
      </c>
      <c r="H49" s="27"/>
      <c r="I49" s="2">
        <f t="shared" si="0"/>
        <v>2</v>
      </c>
      <c r="J49" s="10">
        <f t="shared" si="1"/>
        <v>0.96551724137931039</v>
      </c>
      <c r="K49" s="30"/>
    </row>
    <row r="50" spans="1:11" x14ac:dyDescent="0.25">
      <c r="A50" s="24"/>
      <c r="B50" s="24"/>
      <c r="C50" s="3" t="s">
        <v>48</v>
      </c>
      <c r="D50" s="24"/>
      <c r="E50" s="2">
        <v>9</v>
      </c>
      <c r="F50" s="27"/>
      <c r="G50" s="2">
        <v>7</v>
      </c>
      <c r="H50" s="27"/>
      <c r="I50" s="2">
        <f t="shared" si="0"/>
        <v>2</v>
      </c>
      <c r="J50" s="10">
        <f t="shared" si="1"/>
        <v>0.77777777777777779</v>
      </c>
      <c r="K50" s="30"/>
    </row>
    <row r="51" spans="1:11" x14ac:dyDescent="0.25">
      <c r="A51" s="24"/>
      <c r="B51" s="24"/>
      <c r="C51" s="3" t="s">
        <v>49</v>
      </c>
      <c r="D51" s="24"/>
      <c r="E51" s="2">
        <v>12</v>
      </c>
      <c r="F51" s="27"/>
      <c r="G51" s="2">
        <v>12</v>
      </c>
      <c r="H51" s="27"/>
      <c r="I51" s="2">
        <f t="shared" si="0"/>
        <v>0</v>
      </c>
      <c r="J51" s="10">
        <f t="shared" si="1"/>
        <v>1</v>
      </c>
      <c r="K51" s="30"/>
    </row>
    <row r="52" spans="1:11" x14ac:dyDescent="0.25">
      <c r="A52" s="24"/>
      <c r="B52" s="24"/>
      <c r="C52" s="3" t="s">
        <v>50</v>
      </c>
      <c r="D52" s="24"/>
      <c r="E52" s="2">
        <v>9</v>
      </c>
      <c r="F52" s="27"/>
      <c r="G52" s="2">
        <v>7</v>
      </c>
      <c r="H52" s="27"/>
      <c r="I52" s="2">
        <f t="shared" si="0"/>
        <v>2</v>
      </c>
      <c r="J52" s="10">
        <f t="shared" si="1"/>
        <v>0.77777777777777779</v>
      </c>
      <c r="K52" s="30"/>
    </row>
    <row r="53" spans="1:11" x14ac:dyDescent="0.25">
      <c r="A53" s="24"/>
      <c r="B53" s="24"/>
      <c r="C53" s="3" t="s">
        <v>51</v>
      </c>
      <c r="D53" s="24"/>
      <c r="E53" s="2">
        <v>35</v>
      </c>
      <c r="F53" s="27"/>
      <c r="G53" s="2">
        <v>32</v>
      </c>
      <c r="H53" s="27"/>
      <c r="I53" s="2">
        <f t="shared" si="0"/>
        <v>3</v>
      </c>
      <c r="J53" s="10">
        <f t="shared" si="1"/>
        <v>0.91428571428571426</v>
      </c>
      <c r="K53" s="30"/>
    </row>
    <row r="54" spans="1:11" x14ac:dyDescent="0.25">
      <c r="A54" s="24"/>
      <c r="B54" s="24"/>
      <c r="C54" s="3" t="s">
        <v>52</v>
      </c>
      <c r="D54" s="24"/>
      <c r="E54" s="2">
        <v>20</v>
      </c>
      <c r="F54" s="27"/>
      <c r="G54" s="2">
        <v>17</v>
      </c>
      <c r="H54" s="27"/>
      <c r="I54" s="2">
        <f t="shared" si="0"/>
        <v>3</v>
      </c>
      <c r="J54" s="10">
        <f t="shared" si="1"/>
        <v>0.85</v>
      </c>
      <c r="K54" s="30"/>
    </row>
    <row r="55" spans="1:11" x14ac:dyDescent="0.25">
      <c r="A55" s="25"/>
      <c r="B55" s="25"/>
      <c r="C55" s="3" t="s">
        <v>43</v>
      </c>
      <c r="D55" s="25"/>
      <c r="E55" s="2">
        <v>22</v>
      </c>
      <c r="F55" s="28"/>
      <c r="G55" s="2">
        <v>19</v>
      </c>
      <c r="H55" s="28"/>
      <c r="I55" s="2">
        <f t="shared" si="0"/>
        <v>3</v>
      </c>
      <c r="J55" s="10">
        <f t="shared" si="1"/>
        <v>0.86363636363636365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>
        <v>52</v>
      </c>
      <c r="F56" s="26">
        <f>SUM(E56:E59)</f>
        <v>211</v>
      </c>
      <c r="G56" s="2">
        <v>35</v>
      </c>
      <c r="H56" s="26">
        <f>SUM(G56:G59)</f>
        <v>189</v>
      </c>
      <c r="I56" s="2">
        <f t="shared" si="0"/>
        <v>17</v>
      </c>
      <c r="J56" s="10">
        <f t="shared" si="1"/>
        <v>0.67307692307692313</v>
      </c>
      <c r="K56" s="29">
        <f>H56/F56</f>
        <v>0.89573459715639814</v>
      </c>
    </row>
    <row r="57" spans="1:11" x14ac:dyDescent="0.25">
      <c r="A57" s="24"/>
      <c r="B57" s="24"/>
      <c r="C57" s="3" t="s">
        <v>67</v>
      </c>
      <c r="D57" s="24"/>
      <c r="E57" s="2">
        <v>38</v>
      </c>
      <c r="F57" s="27"/>
      <c r="G57" s="2">
        <v>33</v>
      </c>
      <c r="H57" s="27"/>
      <c r="I57" s="2">
        <f t="shared" si="0"/>
        <v>5</v>
      </c>
      <c r="J57" s="10">
        <f t="shared" si="1"/>
        <v>0.86842105263157898</v>
      </c>
      <c r="K57" s="30"/>
    </row>
    <row r="58" spans="1:11" x14ac:dyDescent="0.25">
      <c r="A58" s="24"/>
      <c r="B58" s="24"/>
      <c r="C58" s="3" t="s">
        <v>68</v>
      </c>
      <c r="D58" s="24"/>
      <c r="E58" s="2">
        <v>41</v>
      </c>
      <c r="F58" s="27"/>
      <c r="G58" s="2">
        <v>41</v>
      </c>
      <c r="H58" s="27"/>
      <c r="I58" s="2">
        <f t="shared" si="0"/>
        <v>0</v>
      </c>
      <c r="J58" s="10">
        <f t="shared" si="1"/>
        <v>1</v>
      </c>
      <c r="K58" s="30"/>
    </row>
    <row r="59" spans="1:11" x14ac:dyDescent="0.25">
      <c r="A59" s="24"/>
      <c r="B59" s="24"/>
      <c r="C59" s="3" t="s">
        <v>69</v>
      </c>
      <c r="D59" s="25"/>
      <c r="E59" s="2">
        <v>80</v>
      </c>
      <c r="F59" s="28"/>
      <c r="G59" s="2">
        <v>80</v>
      </c>
      <c r="H59" s="28"/>
      <c r="I59" s="2">
        <f t="shared" si="0"/>
        <v>0</v>
      </c>
      <c r="J59" s="10">
        <f t="shared" si="1"/>
        <v>1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>
        <v>54</v>
      </c>
      <c r="F60" s="26">
        <f>SUM(E60:E63)</f>
        <v>164</v>
      </c>
      <c r="G60" s="2">
        <v>19</v>
      </c>
      <c r="H60" s="26">
        <f>SUM(G60:G63)</f>
        <v>75</v>
      </c>
      <c r="I60" s="2">
        <f t="shared" si="0"/>
        <v>35</v>
      </c>
      <c r="J60" s="10">
        <f t="shared" si="1"/>
        <v>0.35185185185185186</v>
      </c>
      <c r="K60" s="29">
        <f>H60/F60</f>
        <v>0.45731707317073172</v>
      </c>
    </row>
    <row r="61" spans="1:11" x14ac:dyDescent="0.25">
      <c r="A61" s="24"/>
      <c r="B61" s="24"/>
      <c r="C61" s="3" t="s">
        <v>71</v>
      </c>
      <c r="D61" s="24"/>
      <c r="E61" s="2">
        <v>50</v>
      </c>
      <c r="F61" s="27"/>
      <c r="G61" s="2">
        <v>31</v>
      </c>
      <c r="H61" s="27"/>
      <c r="I61" s="2">
        <f t="shared" si="0"/>
        <v>19</v>
      </c>
      <c r="J61" s="10">
        <f t="shared" si="1"/>
        <v>0.62</v>
      </c>
      <c r="K61" s="30"/>
    </row>
    <row r="62" spans="1:11" x14ac:dyDescent="0.25">
      <c r="A62" s="24"/>
      <c r="B62" s="24"/>
      <c r="C62" s="3" t="s">
        <v>72</v>
      </c>
      <c r="D62" s="24"/>
      <c r="E62" s="2">
        <v>28</v>
      </c>
      <c r="F62" s="27"/>
      <c r="G62" s="2">
        <v>16</v>
      </c>
      <c r="H62" s="27"/>
      <c r="I62" s="2">
        <f t="shared" si="0"/>
        <v>12</v>
      </c>
      <c r="J62" s="10">
        <f t="shared" si="1"/>
        <v>0.5714285714285714</v>
      </c>
      <c r="K62" s="30"/>
    </row>
    <row r="63" spans="1:11" x14ac:dyDescent="0.25">
      <c r="A63" s="25"/>
      <c r="B63" s="25"/>
      <c r="C63" s="3" t="s">
        <v>73</v>
      </c>
      <c r="D63" s="25"/>
      <c r="E63" s="2">
        <v>32</v>
      </c>
      <c r="F63" s="28"/>
      <c r="G63" s="2">
        <v>9</v>
      </c>
      <c r="H63" s="28"/>
      <c r="I63" s="2">
        <f t="shared" si="0"/>
        <v>23</v>
      </c>
      <c r="J63" s="10">
        <f t="shared" si="1"/>
        <v>0.28125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>
        <v>220</v>
      </c>
      <c r="F64" s="5">
        <f>E64</f>
        <v>220</v>
      </c>
      <c r="G64" s="2">
        <v>195</v>
      </c>
      <c r="H64" s="5">
        <f>SUM(G64:G64)</f>
        <v>195</v>
      </c>
      <c r="I64" s="2">
        <f t="shared" si="0"/>
        <v>25</v>
      </c>
      <c r="J64" s="10">
        <f t="shared" si="1"/>
        <v>0.88636363636363635</v>
      </c>
      <c r="K64" s="10">
        <f>H64/F64</f>
        <v>0.88636363636363635</v>
      </c>
    </row>
    <row r="65" spans="1:15" x14ac:dyDescent="0.25">
      <c r="A65" s="3" t="s">
        <v>11</v>
      </c>
      <c r="B65" s="41"/>
      <c r="C65" s="42"/>
      <c r="D65" s="3" t="s">
        <v>103</v>
      </c>
      <c r="E65" s="2">
        <v>113</v>
      </c>
      <c r="F65" s="5">
        <f>E65</f>
        <v>113</v>
      </c>
      <c r="G65" s="2">
        <v>97</v>
      </c>
      <c r="H65" s="5">
        <f>SUM(G65:G65)</f>
        <v>97</v>
      </c>
      <c r="I65" s="2">
        <f t="shared" si="0"/>
        <v>16</v>
      </c>
      <c r="J65" s="10">
        <f t="shared" si="1"/>
        <v>0.8584070796460177</v>
      </c>
      <c r="K65" s="10">
        <f>H65/F65</f>
        <v>0.8584070796460177</v>
      </c>
    </row>
    <row r="66" spans="1:15" ht="15" customHeight="1" x14ac:dyDescent="0.25">
      <c r="A66" s="23" t="s">
        <v>7</v>
      </c>
      <c r="B66" s="41"/>
      <c r="C66" s="42"/>
      <c r="D66" s="3" t="s">
        <v>95</v>
      </c>
      <c r="E66" s="45">
        <v>220</v>
      </c>
      <c r="F66" s="26">
        <f>E66</f>
        <v>220</v>
      </c>
      <c r="G66" s="2">
        <v>98</v>
      </c>
      <c r="H66" s="26">
        <f>SUM(G66:G67)</f>
        <v>199</v>
      </c>
      <c r="I66" s="45">
        <f>F66-H66</f>
        <v>21</v>
      </c>
      <c r="J66" s="29">
        <f>H66/F66</f>
        <v>0.90454545454545454</v>
      </c>
      <c r="K66" s="29">
        <f>H66/F66</f>
        <v>0.90454545454545454</v>
      </c>
    </row>
    <row r="67" spans="1:15" ht="15" customHeight="1" x14ac:dyDescent="0.25">
      <c r="A67" s="25"/>
      <c r="B67" s="41"/>
      <c r="C67" s="42"/>
      <c r="D67" s="3" t="s">
        <v>96</v>
      </c>
      <c r="E67" s="46"/>
      <c r="F67" s="28"/>
      <c r="G67" s="2">
        <v>101</v>
      </c>
      <c r="H67" s="28"/>
      <c r="I67" s="46"/>
      <c r="J67" s="31"/>
      <c r="K67" s="31"/>
    </row>
    <row r="68" spans="1:15" x14ac:dyDescent="0.25">
      <c r="A68" s="3" t="s">
        <v>21</v>
      </c>
      <c r="B68" s="41"/>
      <c r="C68" s="42"/>
      <c r="D68" s="3" t="s">
        <v>95</v>
      </c>
      <c r="E68" s="2">
        <v>209</v>
      </c>
      <c r="F68" s="5">
        <f>E68</f>
        <v>209</v>
      </c>
      <c r="G68" s="2">
        <v>200</v>
      </c>
      <c r="H68" s="5">
        <f>SUM(G68:G68)</f>
        <v>200</v>
      </c>
      <c r="I68" s="2">
        <f>E68-G68</f>
        <v>9</v>
      </c>
      <c r="J68" s="10">
        <f t="shared" si="1"/>
        <v>0.9569377990430622</v>
      </c>
      <c r="K68" s="10">
        <f>H68/F68</f>
        <v>0.9569377990430622</v>
      </c>
    </row>
    <row r="69" spans="1:15" x14ac:dyDescent="0.25">
      <c r="A69" s="3" t="s">
        <v>22</v>
      </c>
      <c r="B69" s="41"/>
      <c r="C69" s="42"/>
      <c r="D69" s="3" t="s">
        <v>95</v>
      </c>
      <c r="E69" s="2">
        <v>101</v>
      </c>
      <c r="F69" s="5">
        <f t="shared" ref="F69:F78" si="2">E69</f>
        <v>101</v>
      </c>
      <c r="G69" s="2">
        <v>98</v>
      </c>
      <c r="H69" s="5">
        <f t="shared" ref="H69:H78" si="3">SUM(G69:G69)</f>
        <v>98</v>
      </c>
      <c r="I69" s="2">
        <f t="shared" ref="I69:I74" si="4">E69-G69</f>
        <v>3</v>
      </c>
      <c r="J69" s="10">
        <f>G69/E69</f>
        <v>0.97029702970297027</v>
      </c>
      <c r="K69" s="10">
        <f>H69/F69</f>
        <v>0.97029702970297027</v>
      </c>
    </row>
    <row r="70" spans="1:15" x14ac:dyDescent="0.25">
      <c r="A70" s="23" t="s">
        <v>14</v>
      </c>
      <c r="B70" s="41"/>
      <c r="C70" s="42"/>
      <c r="D70" s="3" t="s">
        <v>97</v>
      </c>
      <c r="E70" s="45">
        <v>260</v>
      </c>
      <c r="F70" s="26">
        <f>E70</f>
        <v>260</v>
      </c>
      <c r="G70" s="2">
        <v>157</v>
      </c>
      <c r="H70" s="26">
        <f>G70+G71</f>
        <v>248</v>
      </c>
      <c r="I70" s="45">
        <f>F70-H70</f>
        <v>12</v>
      </c>
      <c r="J70" s="29">
        <f>H70/F70</f>
        <v>0.9538461538461539</v>
      </c>
      <c r="K70" s="29">
        <f>H70/F70</f>
        <v>0.9538461538461539</v>
      </c>
    </row>
    <row r="71" spans="1:15" x14ac:dyDescent="0.25">
      <c r="A71" s="25"/>
      <c r="B71" s="41"/>
      <c r="C71" s="42"/>
      <c r="D71" s="3" t="s">
        <v>98</v>
      </c>
      <c r="E71" s="46"/>
      <c r="F71" s="28"/>
      <c r="G71" s="2">
        <v>91</v>
      </c>
      <c r="H71" s="28"/>
      <c r="I71" s="46"/>
      <c r="J71" s="31"/>
      <c r="K71" s="31"/>
    </row>
    <row r="72" spans="1:15" x14ac:dyDescent="0.25">
      <c r="A72" s="3" t="s">
        <v>15</v>
      </c>
      <c r="B72" s="41"/>
      <c r="C72" s="42"/>
      <c r="D72" s="3" t="s">
        <v>97</v>
      </c>
      <c r="E72" s="2">
        <v>75</v>
      </c>
      <c r="F72" s="5">
        <f t="shared" si="2"/>
        <v>75</v>
      </c>
      <c r="G72" s="2">
        <v>42</v>
      </c>
      <c r="H72" s="5">
        <f t="shared" si="3"/>
        <v>42</v>
      </c>
      <c r="I72" s="2">
        <f>E72-G72</f>
        <v>33</v>
      </c>
      <c r="J72" s="10">
        <f>G72/E72</f>
        <v>0.56000000000000005</v>
      </c>
      <c r="K72" s="10">
        <f t="shared" ref="K72:K74" si="5">H72/F72</f>
        <v>0.56000000000000005</v>
      </c>
    </row>
    <row r="73" spans="1:15" x14ac:dyDescent="0.25">
      <c r="A73" s="3" t="s">
        <v>16</v>
      </c>
      <c r="B73" s="41"/>
      <c r="C73" s="42"/>
      <c r="D73" s="3" t="s">
        <v>97</v>
      </c>
      <c r="E73" s="2">
        <v>172</v>
      </c>
      <c r="F73" s="5">
        <f t="shared" si="2"/>
        <v>172</v>
      </c>
      <c r="G73" s="2">
        <v>33</v>
      </c>
      <c r="H73" s="5">
        <f t="shared" si="3"/>
        <v>33</v>
      </c>
      <c r="I73" s="2">
        <f t="shared" si="4"/>
        <v>139</v>
      </c>
      <c r="J73" s="10">
        <f t="shared" ref="J73:J74" si="6">G73/E73</f>
        <v>0.19186046511627908</v>
      </c>
      <c r="K73" s="10">
        <f t="shared" si="5"/>
        <v>0.19186046511627908</v>
      </c>
    </row>
    <row r="74" spans="1:15" x14ac:dyDescent="0.25">
      <c r="A74" s="3" t="s">
        <v>17</v>
      </c>
      <c r="B74" s="43"/>
      <c r="C74" s="44"/>
      <c r="D74" s="3" t="s">
        <v>97</v>
      </c>
      <c r="E74" s="2">
        <v>94</v>
      </c>
      <c r="F74" s="5">
        <f t="shared" si="2"/>
        <v>94</v>
      </c>
      <c r="G74" s="2">
        <v>86</v>
      </c>
      <c r="H74" s="5">
        <f t="shared" si="3"/>
        <v>86</v>
      </c>
      <c r="I74" s="2">
        <f t="shared" si="4"/>
        <v>8</v>
      </c>
      <c r="J74" s="10">
        <f t="shared" si="6"/>
        <v>0.91489361702127658</v>
      </c>
      <c r="K74" s="10">
        <f t="shared" si="5"/>
        <v>0.91489361702127658</v>
      </c>
    </row>
    <row r="75" spans="1:15" x14ac:dyDescent="0.25">
      <c r="A75" s="16" t="s">
        <v>19</v>
      </c>
      <c r="B75" s="39"/>
      <c r="C75" s="40"/>
      <c r="D75" s="3" t="s">
        <v>100</v>
      </c>
      <c r="E75" s="15">
        <v>228</v>
      </c>
      <c r="F75" s="17">
        <f>E75</f>
        <v>228</v>
      </c>
      <c r="G75" s="2">
        <v>92</v>
      </c>
      <c r="H75" s="5">
        <f t="shared" si="3"/>
        <v>92</v>
      </c>
      <c r="I75" s="15">
        <f>F75-H75</f>
        <v>136</v>
      </c>
      <c r="J75" s="18">
        <f>H75/F75</f>
        <v>0.40350877192982454</v>
      </c>
      <c r="K75" s="18">
        <f>H75/F75</f>
        <v>0.40350877192982454</v>
      </c>
    </row>
    <row r="76" spans="1:15" x14ac:dyDescent="0.25">
      <c r="A76" s="3" t="s">
        <v>20</v>
      </c>
      <c r="B76" s="41"/>
      <c r="C76" s="42"/>
      <c r="D76" s="3" t="s">
        <v>100</v>
      </c>
      <c r="E76" s="2">
        <v>206</v>
      </c>
      <c r="F76" s="5">
        <f t="shared" si="2"/>
        <v>206</v>
      </c>
      <c r="G76" s="2">
        <v>99</v>
      </c>
      <c r="H76" s="5">
        <f t="shared" si="3"/>
        <v>99</v>
      </c>
      <c r="I76" s="2">
        <f t="shared" ref="I76:I78" si="7">E76-G76</f>
        <v>107</v>
      </c>
      <c r="J76" s="10">
        <f t="shared" ref="J76:K78" si="8">G76/E76</f>
        <v>0.48058252427184467</v>
      </c>
      <c r="K76" s="10">
        <f t="shared" si="8"/>
        <v>0.48058252427184467</v>
      </c>
    </row>
    <row r="77" spans="1:15" ht="15" customHeight="1" x14ac:dyDescent="0.25">
      <c r="A77" s="3" t="s">
        <v>23</v>
      </c>
      <c r="B77" s="41"/>
      <c r="C77" s="42"/>
      <c r="D77" s="3" t="s">
        <v>106</v>
      </c>
      <c r="E77" s="2">
        <v>33</v>
      </c>
      <c r="F77" s="5">
        <f t="shared" si="2"/>
        <v>33</v>
      </c>
      <c r="G77" s="2">
        <v>33</v>
      </c>
      <c r="H77" s="5">
        <f t="shared" si="3"/>
        <v>33</v>
      </c>
      <c r="I77" s="2">
        <f t="shared" si="7"/>
        <v>0</v>
      </c>
      <c r="J77" s="10">
        <f t="shared" si="8"/>
        <v>1</v>
      </c>
      <c r="K77" s="10">
        <f t="shared" si="8"/>
        <v>1</v>
      </c>
    </row>
    <row r="78" spans="1:15" x14ac:dyDescent="0.25">
      <c r="A78" s="3" t="s">
        <v>24</v>
      </c>
      <c r="B78" s="43"/>
      <c r="C78" s="44"/>
      <c r="D78" s="3" t="s">
        <v>107</v>
      </c>
      <c r="E78" s="2">
        <v>33</v>
      </c>
      <c r="F78" s="5">
        <f t="shared" si="2"/>
        <v>33</v>
      </c>
      <c r="G78" s="2">
        <v>0</v>
      </c>
      <c r="H78" s="5">
        <f t="shared" si="3"/>
        <v>0</v>
      </c>
      <c r="I78" s="2">
        <f t="shared" si="7"/>
        <v>33</v>
      </c>
      <c r="J78" s="10">
        <f t="shared" si="8"/>
        <v>0</v>
      </c>
      <c r="K78" s="10">
        <f t="shared" si="8"/>
        <v>0</v>
      </c>
    </row>
    <row r="79" spans="1:15" x14ac:dyDescent="0.25">
      <c r="A79" s="12"/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  <c r="N79" s="12"/>
      <c r="O79" s="12"/>
    </row>
    <row r="80" spans="1:15" x14ac:dyDescent="0.25">
      <c r="A80" s="12"/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  <c r="N80" s="12"/>
      <c r="O80" s="12"/>
    </row>
    <row r="81" spans="1:15" x14ac:dyDescent="0.25">
      <c r="A81" s="12"/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  <c r="N81" s="12"/>
      <c r="O81" s="12"/>
    </row>
  </sheetData>
  <mergeCells count="85">
    <mergeCell ref="B75:C78"/>
    <mergeCell ref="E70:E71"/>
    <mergeCell ref="F70:F71"/>
    <mergeCell ref="H70:H71"/>
    <mergeCell ref="I70:I71"/>
    <mergeCell ref="J70:J71"/>
    <mergeCell ref="K70:K71"/>
    <mergeCell ref="K60:K63"/>
    <mergeCell ref="B64:C74"/>
    <mergeCell ref="A66:A67"/>
    <mergeCell ref="E66:E67"/>
    <mergeCell ref="F66:F67"/>
    <mergeCell ref="H66:H67"/>
    <mergeCell ref="I66:I67"/>
    <mergeCell ref="J66:J67"/>
    <mergeCell ref="K66:K67"/>
    <mergeCell ref="A70:A71"/>
    <mergeCell ref="K48:K55"/>
    <mergeCell ref="A56:A63"/>
    <mergeCell ref="B56:B63"/>
    <mergeCell ref="D56:D59"/>
    <mergeCell ref="F56:F59"/>
    <mergeCell ref="H56:H59"/>
    <mergeCell ref="K56:K59"/>
    <mergeCell ref="D60:D63"/>
    <mergeCell ref="F60:F63"/>
    <mergeCell ref="H60:H63"/>
    <mergeCell ref="A43:A55"/>
    <mergeCell ref="B43:B47"/>
    <mergeCell ref="D43:D47"/>
    <mergeCell ref="F43:F47"/>
    <mergeCell ref="H43:H47"/>
    <mergeCell ref="K43:K47"/>
    <mergeCell ref="B48:B55"/>
    <mergeCell ref="D48:D55"/>
    <mergeCell ref="F48:F55"/>
    <mergeCell ref="H48:H55"/>
    <mergeCell ref="B34:B38"/>
    <mergeCell ref="D34:D38"/>
    <mergeCell ref="F34:F38"/>
    <mergeCell ref="H34:H38"/>
    <mergeCell ref="K34:K38"/>
    <mergeCell ref="B39:B42"/>
    <mergeCell ref="D39:D42"/>
    <mergeCell ref="F39:F42"/>
    <mergeCell ref="H39:H42"/>
    <mergeCell ref="K39:K42"/>
    <mergeCell ref="B25:B28"/>
    <mergeCell ref="D25:D28"/>
    <mergeCell ref="F25:F28"/>
    <mergeCell ref="H25:H28"/>
    <mergeCell ref="K25:K28"/>
    <mergeCell ref="B29:B33"/>
    <mergeCell ref="D29:D33"/>
    <mergeCell ref="F29:F33"/>
    <mergeCell ref="H29:H33"/>
    <mergeCell ref="K29:K33"/>
    <mergeCell ref="H11:H15"/>
    <mergeCell ref="K11:K15"/>
    <mergeCell ref="B21:B24"/>
    <mergeCell ref="D21:D24"/>
    <mergeCell ref="F21:F24"/>
    <mergeCell ref="H21:H24"/>
    <mergeCell ref="K21:K24"/>
    <mergeCell ref="B16:B20"/>
    <mergeCell ref="D16:D20"/>
    <mergeCell ref="F16:F20"/>
    <mergeCell ref="H16:H20"/>
    <mergeCell ref="K16:K20"/>
    <mergeCell ref="A1:K1"/>
    <mergeCell ref="A2:K2"/>
    <mergeCell ref="A5:A42"/>
    <mergeCell ref="B5:B7"/>
    <mergeCell ref="D5:D7"/>
    <mergeCell ref="F5:F7"/>
    <mergeCell ref="H5:H7"/>
    <mergeCell ref="K5:K7"/>
    <mergeCell ref="B8:B10"/>
    <mergeCell ref="D8:D10"/>
    <mergeCell ref="F8:F10"/>
    <mergeCell ref="H8:H10"/>
    <mergeCell ref="K8:K10"/>
    <mergeCell ref="B11:B15"/>
    <mergeCell ref="D11:D15"/>
    <mergeCell ref="F11:F15"/>
  </mergeCells>
  <phoneticPr fontId="1" type="noConversion"/>
  <conditionalFormatting sqref="J5:K78">
    <cfRule type="cellIs" dxfId="8" priority="1" operator="lessThan">
      <formula>0.9</formula>
    </cfRule>
  </conditionalFormatting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78"/>
  <sheetViews>
    <sheetView topLeftCell="A16" workbookViewId="0">
      <selection activeCell="Q29" sqref="Q29"/>
    </sheetView>
  </sheetViews>
  <sheetFormatPr defaultRowHeight="16.5" x14ac:dyDescent="0.25"/>
  <cols>
    <col min="5" max="5" width="9.125" bestFit="1" customWidth="1"/>
    <col min="10" max="10" width="9.75" bestFit="1" customWidth="1"/>
    <col min="11" max="11" width="10.25" bestFit="1" customWidth="1"/>
  </cols>
  <sheetData>
    <row r="1" spans="1:11" ht="26.25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6.25" x14ac:dyDescent="0.25">
      <c r="A2" s="32" t="s">
        <v>131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x14ac:dyDescent="0.25">
      <c r="A4" s="7"/>
      <c r="B4" s="7"/>
      <c r="C4" s="7"/>
      <c r="D4" s="7"/>
      <c r="E4" s="8"/>
      <c r="F4" s="8">
        <f>SUM(F5:F77)</f>
        <v>5459</v>
      </c>
      <c r="G4" s="8"/>
      <c r="H4" s="8">
        <f>SUM(H5:H77)</f>
        <v>4371</v>
      </c>
      <c r="I4" s="8">
        <f>SUM(I5:I77)</f>
        <v>1088</v>
      </c>
      <c r="J4" s="8"/>
      <c r="K4" s="13">
        <f>H4/F4</f>
        <v>0.80069609818648102</v>
      </c>
    </row>
    <row r="5" spans="1:11" x14ac:dyDescent="0.25">
      <c r="A5" s="23" t="s">
        <v>2</v>
      </c>
      <c r="B5" s="23" t="s">
        <v>3</v>
      </c>
      <c r="C5" s="3" t="s">
        <v>30</v>
      </c>
      <c r="D5" s="33" t="s">
        <v>96</v>
      </c>
      <c r="E5" s="9">
        <v>64</v>
      </c>
      <c r="F5" s="26">
        <f>SUM(E5:E7)</f>
        <v>169</v>
      </c>
      <c r="G5" s="9">
        <v>59</v>
      </c>
      <c r="H5" s="26">
        <f>SUM(G5:G7)</f>
        <v>160</v>
      </c>
      <c r="I5" s="2">
        <f>E5-G5</f>
        <v>5</v>
      </c>
      <c r="J5" s="10">
        <f>G5/E5</f>
        <v>0.921875</v>
      </c>
      <c r="K5" s="29">
        <f>H5/F5</f>
        <v>0.94674556213017746</v>
      </c>
    </row>
    <row r="6" spans="1:11" x14ac:dyDescent="0.25">
      <c r="A6" s="24"/>
      <c r="B6" s="24"/>
      <c r="C6" s="3" t="s">
        <v>29</v>
      </c>
      <c r="D6" s="34"/>
      <c r="E6" s="9">
        <v>58</v>
      </c>
      <c r="F6" s="27"/>
      <c r="G6" s="9">
        <v>58</v>
      </c>
      <c r="H6" s="27"/>
      <c r="I6" s="2">
        <f t="shared" ref="I6:I65" si="0">E6-G6</f>
        <v>0</v>
      </c>
      <c r="J6" s="10">
        <f t="shared" ref="J6:J68" si="1">G6/E6</f>
        <v>1</v>
      </c>
      <c r="K6" s="30"/>
    </row>
    <row r="7" spans="1:11" x14ac:dyDescent="0.25">
      <c r="A7" s="24"/>
      <c r="B7" s="25"/>
      <c r="C7" s="3" t="s">
        <v>78</v>
      </c>
      <c r="D7" s="35"/>
      <c r="E7" s="2">
        <v>47</v>
      </c>
      <c r="F7" s="28"/>
      <c r="G7" s="2">
        <v>43</v>
      </c>
      <c r="H7" s="28"/>
      <c r="I7" s="2">
        <f>E7-G7</f>
        <v>4</v>
      </c>
      <c r="J7" s="10">
        <f t="shared" si="1"/>
        <v>0.91489361702127658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>
        <v>96</v>
      </c>
      <c r="F8" s="26">
        <f>SUM(E8:E10)</f>
        <v>265</v>
      </c>
      <c r="G8" s="9">
        <v>24</v>
      </c>
      <c r="H8" s="26">
        <f>SUM(G8:G10)</f>
        <v>142</v>
      </c>
      <c r="I8" s="2">
        <f t="shared" si="0"/>
        <v>72</v>
      </c>
      <c r="J8" s="10">
        <f t="shared" si="1"/>
        <v>0.25</v>
      </c>
      <c r="K8" s="36">
        <f>H8/F8</f>
        <v>0.53584905660377358</v>
      </c>
    </row>
    <row r="9" spans="1:11" x14ac:dyDescent="0.25">
      <c r="A9" s="24"/>
      <c r="B9" s="34"/>
      <c r="C9" s="11" t="s">
        <v>74</v>
      </c>
      <c r="D9" s="34"/>
      <c r="E9" s="9">
        <v>100</v>
      </c>
      <c r="F9" s="27"/>
      <c r="G9" s="9">
        <v>58</v>
      </c>
      <c r="H9" s="27"/>
      <c r="I9" s="2">
        <f t="shared" si="0"/>
        <v>42</v>
      </c>
      <c r="J9" s="10">
        <f t="shared" si="1"/>
        <v>0.57999999999999996</v>
      </c>
      <c r="K9" s="37"/>
    </row>
    <row r="10" spans="1:11" x14ac:dyDescent="0.25">
      <c r="A10" s="24"/>
      <c r="B10" s="35"/>
      <c r="C10" s="11" t="s">
        <v>32</v>
      </c>
      <c r="D10" s="35"/>
      <c r="E10" s="9">
        <v>69</v>
      </c>
      <c r="F10" s="28"/>
      <c r="G10" s="9">
        <v>60</v>
      </c>
      <c r="H10" s="28"/>
      <c r="I10" s="2">
        <f t="shared" si="0"/>
        <v>9</v>
      </c>
      <c r="J10" s="10">
        <f t="shared" si="1"/>
        <v>0.86956521739130432</v>
      </c>
      <c r="K10" s="38"/>
    </row>
    <row r="11" spans="1:11" x14ac:dyDescent="0.25">
      <c r="A11" s="24"/>
      <c r="B11" s="23" t="s">
        <v>8</v>
      </c>
      <c r="C11" s="3" t="s">
        <v>79</v>
      </c>
      <c r="D11" s="23" t="s">
        <v>102</v>
      </c>
      <c r="E11" s="2">
        <v>67</v>
      </c>
      <c r="F11" s="26">
        <f>SUM(E11:E15)</f>
        <v>289</v>
      </c>
      <c r="G11" s="2">
        <v>50</v>
      </c>
      <c r="H11" s="26">
        <f>SUM(G11:G15)</f>
        <v>238</v>
      </c>
      <c r="I11" s="2">
        <f t="shared" si="0"/>
        <v>17</v>
      </c>
      <c r="J11" s="10">
        <f t="shared" si="1"/>
        <v>0.74626865671641796</v>
      </c>
      <c r="K11" s="29">
        <f>H11/F11</f>
        <v>0.82352941176470584</v>
      </c>
    </row>
    <row r="12" spans="1:11" x14ac:dyDescent="0.25">
      <c r="A12" s="24"/>
      <c r="B12" s="24"/>
      <c r="C12" s="3" t="s">
        <v>80</v>
      </c>
      <c r="D12" s="24"/>
      <c r="E12" s="2">
        <v>46</v>
      </c>
      <c r="F12" s="27"/>
      <c r="G12" s="2">
        <v>37</v>
      </c>
      <c r="H12" s="27"/>
      <c r="I12" s="2">
        <f t="shared" si="0"/>
        <v>9</v>
      </c>
      <c r="J12" s="10">
        <f t="shared" si="1"/>
        <v>0.80434782608695654</v>
      </c>
      <c r="K12" s="30"/>
    </row>
    <row r="13" spans="1:11" x14ac:dyDescent="0.25">
      <c r="A13" s="24"/>
      <c r="B13" s="24"/>
      <c r="C13" s="3" t="s">
        <v>81</v>
      </c>
      <c r="D13" s="24"/>
      <c r="E13" s="2">
        <v>82</v>
      </c>
      <c r="F13" s="27"/>
      <c r="G13" s="2">
        <v>69</v>
      </c>
      <c r="H13" s="27"/>
      <c r="I13" s="2">
        <f t="shared" si="0"/>
        <v>13</v>
      </c>
      <c r="J13" s="10">
        <f t="shared" si="1"/>
        <v>0.84146341463414631</v>
      </c>
      <c r="K13" s="30"/>
    </row>
    <row r="14" spans="1:11" x14ac:dyDescent="0.25">
      <c r="A14" s="24"/>
      <c r="B14" s="24"/>
      <c r="C14" s="3" t="s">
        <v>82</v>
      </c>
      <c r="D14" s="24"/>
      <c r="E14" s="2">
        <v>42</v>
      </c>
      <c r="F14" s="27"/>
      <c r="G14" s="2">
        <v>36</v>
      </c>
      <c r="H14" s="27"/>
      <c r="I14" s="2">
        <f t="shared" si="0"/>
        <v>6</v>
      </c>
      <c r="J14" s="10">
        <f t="shared" si="1"/>
        <v>0.8571428571428571</v>
      </c>
      <c r="K14" s="30"/>
    </row>
    <row r="15" spans="1:11" x14ac:dyDescent="0.25">
      <c r="A15" s="24"/>
      <c r="B15" s="25"/>
      <c r="C15" s="3" t="s">
        <v>83</v>
      </c>
      <c r="D15" s="25"/>
      <c r="E15" s="2">
        <v>52</v>
      </c>
      <c r="F15" s="28"/>
      <c r="G15" s="2">
        <v>46</v>
      </c>
      <c r="H15" s="28"/>
      <c r="I15" s="2">
        <f t="shared" si="0"/>
        <v>6</v>
      </c>
      <c r="J15" s="10">
        <f t="shared" si="1"/>
        <v>0.88461538461538458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>
        <v>46</v>
      </c>
      <c r="F16" s="26">
        <f>SUM(E16:E20)</f>
        <v>263</v>
      </c>
      <c r="G16" s="2">
        <v>44</v>
      </c>
      <c r="H16" s="26">
        <f>SUM(G16:G20)</f>
        <v>235</v>
      </c>
      <c r="I16" s="2">
        <f t="shared" si="0"/>
        <v>2</v>
      </c>
      <c r="J16" s="10">
        <f t="shared" si="1"/>
        <v>0.95652173913043481</v>
      </c>
      <c r="K16" s="29">
        <f>H16/F16</f>
        <v>0.89353612167300378</v>
      </c>
    </row>
    <row r="17" spans="1:11" x14ac:dyDescent="0.25">
      <c r="A17" s="24"/>
      <c r="B17" s="24"/>
      <c r="C17" s="3" t="s">
        <v>130</v>
      </c>
      <c r="D17" s="24"/>
      <c r="E17" s="2">
        <v>75</v>
      </c>
      <c r="F17" s="27"/>
      <c r="G17" s="2">
        <v>62</v>
      </c>
      <c r="H17" s="27"/>
      <c r="I17" s="2">
        <f t="shared" si="0"/>
        <v>13</v>
      </c>
      <c r="J17" s="10">
        <f t="shared" si="1"/>
        <v>0.82666666666666666</v>
      </c>
      <c r="K17" s="30"/>
    </row>
    <row r="18" spans="1:11" x14ac:dyDescent="0.25">
      <c r="A18" s="24"/>
      <c r="B18" s="24"/>
      <c r="C18" s="3" t="s">
        <v>35</v>
      </c>
      <c r="D18" s="24"/>
      <c r="E18" s="2">
        <v>37</v>
      </c>
      <c r="F18" s="27"/>
      <c r="G18" s="2">
        <v>29</v>
      </c>
      <c r="H18" s="27"/>
      <c r="I18" s="2">
        <f t="shared" si="0"/>
        <v>8</v>
      </c>
      <c r="J18" s="10">
        <f t="shared" si="1"/>
        <v>0.78378378378378377</v>
      </c>
      <c r="K18" s="30"/>
    </row>
    <row r="19" spans="1:11" x14ac:dyDescent="0.25">
      <c r="A19" s="24"/>
      <c r="B19" s="24"/>
      <c r="C19" s="3" t="s">
        <v>36</v>
      </c>
      <c r="D19" s="24"/>
      <c r="E19" s="2">
        <v>66</v>
      </c>
      <c r="F19" s="27"/>
      <c r="G19" s="2">
        <v>62</v>
      </c>
      <c r="H19" s="27"/>
      <c r="I19" s="2">
        <f t="shared" si="0"/>
        <v>4</v>
      </c>
      <c r="J19" s="10">
        <f t="shared" si="1"/>
        <v>0.93939393939393945</v>
      </c>
      <c r="K19" s="30"/>
    </row>
    <row r="20" spans="1:11" x14ac:dyDescent="0.25">
      <c r="A20" s="24"/>
      <c r="B20" s="25"/>
      <c r="C20" s="3" t="s">
        <v>37</v>
      </c>
      <c r="D20" s="25"/>
      <c r="E20" s="2">
        <v>39</v>
      </c>
      <c r="F20" s="28"/>
      <c r="G20" s="2">
        <v>38</v>
      </c>
      <c r="H20" s="28"/>
      <c r="I20" s="2">
        <f t="shared" si="0"/>
        <v>1</v>
      </c>
      <c r="J20" s="10">
        <f t="shared" si="1"/>
        <v>0.97435897435897434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>
        <v>49</v>
      </c>
      <c r="F21" s="26">
        <f>SUM(E21:E24)</f>
        <v>271</v>
      </c>
      <c r="G21" s="2">
        <v>46</v>
      </c>
      <c r="H21" s="26">
        <f>SUM(G21:G24)</f>
        <v>232</v>
      </c>
      <c r="I21" s="2">
        <f t="shared" si="0"/>
        <v>3</v>
      </c>
      <c r="J21" s="10">
        <f t="shared" si="1"/>
        <v>0.93877551020408168</v>
      </c>
      <c r="K21" s="29">
        <f>H21/F21</f>
        <v>0.85608856088560881</v>
      </c>
    </row>
    <row r="22" spans="1:11" x14ac:dyDescent="0.25">
      <c r="A22" s="24"/>
      <c r="B22" s="24"/>
      <c r="C22" s="3" t="s">
        <v>44</v>
      </c>
      <c r="D22" s="24"/>
      <c r="E22" s="2">
        <v>90</v>
      </c>
      <c r="F22" s="27"/>
      <c r="G22" s="2">
        <v>72</v>
      </c>
      <c r="H22" s="27"/>
      <c r="I22" s="2">
        <f t="shared" si="0"/>
        <v>18</v>
      </c>
      <c r="J22" s="10">
        <f t="shared" si="1"/>
        <v>0.8</v>
      </c>
      <c r="K22" s="30"/>
    </row>
    <row r="23" spans="1:11" x14ac:dyDescent="0.25">
      <c r="A23" s="24"/>
      <c r="B23" s="24"/>
      <c r="C23" s="3" t="s">
        <v>75</v>
      </c>
      <c r="D23" s="24"/>
      <c r="E23" s="2">
        <v>66</v>
      </c>
      <c r="F23" s="27"/>
      <c r="G23" s="2">
        <v>56</v>
      </c>
      <c r="H23" s="27"/>
      <c r="I23" s="2">
        <f t="shared" si="0"/>
        <v>10</v>
      </c>
      <c r="J23" s="10">
        <f t="shared" si="1"/>
        <v>0.84848484848484851</v>
      </c>
      <c r="K23" s="30"/>
    </row>
    <row r="24" spans="1:11" x14ac:dyDescent="0.25">
      <c r="A24" s="24"/>
      <c r="B24" s="25"/>
      <c r="C24" s="3" t="s">
        <v>53</v>
      </c>
      <c r="D24" s="25"/>
      <c r="E24" s="2">
        <v>66</v>
      </c>
      <c r="F24" s="28"/>
      <c r="G24" s="2">
        <v>58</v>
      </c>
      <c r="H24" s="28"/>
      <c r="I24" s="2">
        <f t="shared" si="0"/>
        <v>8</v>
      </c>
      <c r="J24" s="10">
        <f t="shared" si="1"/>
        <v>0.87878787878787878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>
        <v>39</v>
      </c>
      <c r="F25" s="26">
        <f>SUM(E25:E28)</f>
        <v>253</v>
      </c>
      <c r="G25" s="2">
        <v>39</v>
      </c>
      <c r="H25" s="26">
        <f>SUM(G25:G28)</f>
        <v>246</v>
      </c>
      <c r="I25" s="2">
        <f t="shared" si="0"/>
        <v>0</v>
      </c>
      <c r="J25" s="10">
        <f t="shared" si="1"/>
        <v>1</v>
      </c>
      <c r="K25" s="29">
        <f>H25/F25</f>
        <v>0.97233201581027673</v>
      </c>
    </row>
    <row r="26" spans="1:11" x14ac:dyDescent="0.25">
      <c r="A26" s="24"/>
      <c r="B26" s="24"/>
      <c r="C26" s="3" t="s">
        <v>56</v>
      </c>
      <c r="D26" s="24"/>
      <c r="E26" s="2">
        <v>38</v>
      </c>
      <c r="F26" s="27"/>
      <c r="G26" s="2">
        <v>36</v>
      </c>
      <c r="H26" s="27"/>
      <c r="I26" s="2">
        <f t="shared" si="0"/>
        <v>2</v>
      </c>
      <c r="J26" s="10">
        <f t="shared" si="1"/>
        <v>0.94736842105263153</v>
      </c>
      <c r="K26" s="30"/>
    </row>
    <row r="27" spans="1:11" x14ac:dyDescent="0.25">
      <c r="A27" s="24"/>
      <c r="B27" s="24"/>
      <c r="C27" s="3" t="s">
        <v>57</v>
      </c>
      <c r="D27" s="24"/>
      <c r="E27" s="2">
        <v>107</v>
      </c>
      <c r="F27" s="27"/>
      <c r="G27" s="2">
        <v>105</v>
      </c>
      <c r="H27" s="27"/>
      <c r="I27" s="2">
        <f t="shared" si="0"/>
        <v>2</v>
      </c>
      <c r="J27" s="10">
        <f t="shared" si="1"/>
        <v>0.98130841121495327</v>
      </c>
      <c r="K27" s="30"/>
    </row>
    <row r="28" spans="1:11" x14ac:dyDescent="0.25">
      <c r="A28" s="24"/>
      <c r="B28" s="25"/>
      <c r="C28" s="3" t="s">
        <v>84</v>
      </c>
      <c r="D28" s="25"/>
      <c r="E28" s="2">
        <v>69</v>
      </c>
      <c r="F28" s="28"/>
      <c r="G28" s="2">
        <v>66</v>
      </c>
      <c r="H28" s="28"/>
      <c r="I28" s="2">
        <f t="shared" si="0"/>
        <v>3</v>
      </c>
      <c r="J28" s="10">
        <f t="shared" si="1"/>
        <v>0.95652173913043481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>
        <v>81</v>
      </c>
      <c r="F29" s="26">
        <f>SUM(E29:E33)</f>
        <v>268</v>
      </c>
      <c r="G29" s="2">
        <v>69</v>
      </c>
      <c r="H29" s="26">
        <f>SUM(G29:G33)</f>
        <v>238</v>
      </c>
      <c r="I29" s="2">
        <f t="shared" si="0"/>
        <v>12</v>
      </c>
      <c r="J29" s="10">
        <f t="shared" si="1"/>
        <v>0.85185185185185186</v>
      </c>
      <c r="K29" s="29">
        <f>H29/F29</f>
        <v>0.88805970149253732</v>
      </c>
    </row>
    <row r="30" spans="1:11" x14ac:dyDescent="0.25">
      <c r="A30" s="24"/>
      <c r="B30" s="24"/>
      <c r="C30" s="3" t="s">
        <v>26</v>
      </c>
      <c r="D30" s="24"/>
      <c r="E30" s="2">
        <v>71</v>
      </c>
      <c r="F30" s="27"/>
      <c r="G30" s="2">
        <v>71</v>
      </c>
      <c r="H30" s="27"/>
      <c r="I30" s="2">
        <f t="shared" si="0"/>
        <v>0</v>
      </c>
      <c r="J30" s="10">
        <f t="shared" si="1"/>
        <v>1</v>
      </c>
      <c r="K30" s="30"/>
    </row>
    <row r="31" spans="1:11" x14ac:dyDescent="0.25">
      <c r="A31" s="24"/>
      <c r="B31" s="24"/>
      <c r="C31" s="3" t="s">
        <v>31</v>
      </c>
      <c r="D31" s="24"/>
      <c r="E31" s="2">
        <v>33</v>
      </c>
      <c r="F31" s="27"/>
      <c r="G31" s="2">
        <v>23</v>
      </c>
      <c r="H31" s="27"/>
      <c r="I31" s="2">
        <f t="shared" si="0"/>
        <v>10</v>
      </c>
      <c r="J31" s="10">
        <f t="shared" si="1"/>
        <v>0.69696969696969702</v>
      </c>
      <c r="K31" s="30"/>
    </row>
    <row r="32" spans="1:11" x14ac:dyDescent="0.25">
      <c r="A32" s="24"/>
      <c r="B32" s="24"/>
      <c r="C32" s="3" t="s">
        <v>27</v>
      </c>
      <c r="D32" s="24"/>
      <c r="E32" s="2">
        <v>61</v>
      </c>
      <c r="F32" s="27"/>
      <c r="G32" s="2">
        <v>53</v>
      </c>
      <c r="H32" s="27"/>
      <c r="I32" s="2">
        <f t="shared" si="0"/>
        <v>8</v>
      </c>
      <c r="J32" s="10">
        <f t="shared" si="1"/>
        <v>0.86885245901639341</v>
      </c>
      <c r="K32" s="30"/>
    </row>
    <row r="33" spans="1:11" x14ac:dyDescent="0.25">
      <c r="A33" s="24"/>
      <c r="B33" s="25"/>
      <c r="C33" s="3" t="s">
        <v>45</v>
      </c>
      <c r="D33" s="25"/>
      <c r="E33" s="2">
        <v>22</v>
      </c>
      <c r="F33" s="28"/>
      <c r="G33" s="2">
        <v>22</v>
      </c>
      <c r="H33" s="28"/>
      <c r="I33" s="2">
        <f t="shared" si="0"/>
        <v>0</v>
      </c>
      <c r="J33" s="10">
        <f t="shared" si="1"/>
        <v>1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>
        <v>27</v>
      </c>
      <c r="F34" s="26">
        <f>SUM(E34:E38)</f>
        <v>246</v>
      </c>
      <c r="G34" s="2">
        <v>25</v>
      </c>
      <c r="H34" s="26">
        <f>SUM(G34:G38)</f>
        <v>223</v>
      </c>
      <c r="I34" s="2">
        <f t="shared" si="0"/>
        <v>2</v>
      </c>
      <c r="J34" s="10">
        <f t="shared" si="1"/>
        <v>0.92592592592592593</v>
      </c>
      <c r="K34" s="29">
        <f>H34/F34</f>
        <v>0.9065040650406504</v>
      </c>
    </row>
    <row r="35" spans="1:11" x14ac:dyDescent="0.25">
      <c r="A35" s="24"/>
      <c r="B35" s="24"/>
      <c r="C35" s="3" t="s">
        <v>86</v>
      </c>
      <c r="D35" s="24"/>
      <c r="E35" s="2">
        <v>55</v>
      </c>
      <c r="F35" s="27"/>
      <c r="G35" s="2">
        <v>44</v>
      </c>
      <c r="H35" s="27"/>
      <c r="I35" s="2">
        <f t="shared" si="0"/>
        <v>11</v>
      </c>
      <c r="J35" s="10">
        <f t="shared" si="1"/>
        <v>0.8</v>
      </c>
      <c r="K35" s="30"/>
    </row>
    <row r="36" spans="1:11" x14ac:dyDescent="0.25">
      <c r="A36" s="24"/>
      <c r="B36" s="24"/>
      <c r="C36" s="3" t="s">
        <v>87</v>
      </c>
      <c r="D36" s="24"/>
      <c r="E36" s="2">
        <v>67</v>
      </c>
      <c r="F36" s="27"/>
      <c r="G36" s="2">
        <v>63</v>
      </c>
      <c r="H36" s="27"/>
      <c r="I36" s="2">
        <f t="shared" si="0"/>
        <v>4</v>
      </c>
      <c r="J36" s="10">
        <f t="shared" si="1"/>
        <v>0.94029850746268662</v>
      </c>
      <c r="K36" s="30"/>
    </row>
    <row r="37" spans="1:11" x14ac:dyDescent="0.25">
      <c r="A37" s="24"/>
      <c r="B37" s="24"/>
      <c r="C37" s="3" t="s">
        <v>89</v>
      </c>
      <c r="D37" s="24"/>
      <c r="E37" s="2">
        <v>49</v>
      </c>
      <c r="F37" s="27"/>
      <c r="G37" s="2">
        <v>48</v>
      </c>
      <c r="H37" s="27"/>
      <c r="I37" s="2">
        <f t="shared" si="0"/>
        <v>1</v>
      </c>
      <c r="J37" s="10">
        <f t="shared" si="1"/>
        <v>0.97959183673469385</v>
      </c>
      <c r="K37" s="30"/>
    </row>
    <row r="38" spans="1:11" x14ac:dyDescent="0.25">
      <c r="A38" s="24"/>
      <c r="B38" s="25"/>
      <c r="C38" s="3" t="s">
        <v>88</v>
      </c>
      <c r="D38" s="25"/>
      <c r="E38" s="2">
        <v>48</v>
      </c>
      <c r="F38" s="28"/>
      <c r="G38" s="2">
        <v>43</v>
      </c>
      <c r="H38" s="28"/>
      <c r="I38" s="2">
        <f t="shared" si="0"/>
        <v>5</v>
      </c>
      <c r="J38" s="10">
        <f t="shared" si="1"/>
        <v>0.89583333333333337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>
        <v>39</v>
      </c>
      <c r="F39" s="26">
        <f>SUM(E39:E42)</f>
        <v>240</v>
      </c>
      <c r="G39" s="2">
        <v>38</v>
      </c>
      <c r="H39" s="26">
        <f>SUM(G39:G42)</f>
        <v>218</v>
      </c>
      <c r="I39" s="2">
        <f t="shared" si="0"/>
        <v>1</v>
      </c>
      <c r="J39" s="10">
        <f t="shared" si="1"/>
        <v>0.97435897435897434</v>
      </c>
      <c r="K39" s="29">
        <f>H39/F39</f>
        <v>0.90833333333333333</v>
      </c>
    </row>
    <row r="40" spans="1:11" x14ac:dyDescent="0.25">
      <c r="A40" s="24"/>
      <c r="B40" s="24"/>
      <c r="C40" s="3" t="s">
        <v>92</v>
      </c>
      <c r="D40" s="24"/>
      <c r="E40" s="2">
        <v>71</v>
      </c>
      <c r="F40" s="27"/>
      <c r="G40" s="2">
        <v>64</v>
      </c>
      <c r="H40" s="27"/>
      <c r="I40" s="2">
        <f t="shared" si="0"/>
        <v>7</v>
      </c>
      <c r="J40" s="10">
        <f t="shared" si="1"/>
        <v>0.90140845070422537</v>
      </c>
      <c r="K40" s="30"/>
    </row>
    <row r="41" spans="1:11" x14ac:dyDescent="0.25">
      <c r="A41" s="24"/>
      <c r="B41" s="24"/>
      <c r="C41" s="3" t="s">
        <v>93</v>
      </c>
      <c r="D41" s="24"/>
      <c r="E41" s="2">
        <v>62</v>
      </c>
      <c r="F41" s="27"/>
      <c r="G41" s="2">
        <v>54</v>
      </c>
      <c r="H41" s="27"/>
      <c r="I41" s="2">
        <f t="shared" si="0"/>
        <v>8</v>
      </c>
      <c r="J41" s="10">
        <f t="shared" si="1"/>
        <v>0.87096774193548387</v>
      </c>
      <c r="K41" s="30"/>
    </row>
    <row r="42" spans="1:11" x14ac:dyDescent="0.25">
      <c r="A42" s="25"/>
      <c r="B42" s="25"/>
      <c r="C42" s="3" t="s">
        <v>94</v>
      </c>
      <c r="D42" s="25"/>
      <c r="E42" s="2">
        <v>68</v>
      </c>
      <c r="F42" s="28"/>
      <c r="G42" s="2">
        <v>62</v>
      </c>
      <c r="H42" s="28"/>
      <c r="I42" s="2">
        <f t="shared" si="0"/>
        <v>6</v>
      </c>
      <c r="J42" s="10">
        <f t="shared" si="1"/>
        <v>0.91176470588235292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>
        <v>59</v>
      </c>
      <c r="F43" s="26">
        <f>SUM(E43:E47)</f>
        <v>261</v>
      </c>
      <c r="G43" s="2">
        <v>56</v>
      </c>
      <c r="H43" s="26">
        <f>SUM(G43:G47)</f>
        <v>174</v>
      </c>
      <c r="I43" s="2">
        <f t="shared" si="0"/>
        <v>3</v>
      </c>
      <c r="J43" s="10">
        <f t="shared" si="1"/>
        <v>0.94915254237288138</v>
      </c>
      <c r="K43" s="29">
        <f>H43/F43</f>
        <v>0.66666666666666663</v>
      </c>
    </row>
    <row r="44" spans="1:11" x14ac:dyDescent="0.25">
      <c r="A44" s="24"/>
      <c r="B44" s="24"/>
      <c r="C44" s="3" t="s">
        <v>39</v>
      </c>
      <c r="D44" s="24"/>
      <c r="E44" s="2">
        <v>44</v>
      </c>
      <c r="F44" s="27"/>
      <c r="G44" s="2">
        <v>29</v>
      </c>
      <c r="H44" s="27"/>
      <c r="I44" s="2">
        <f t="shared" si="0"/>
        <v>15</v>
      </c>
      <c r="J44" s="10">
        <f t="shared" si="1"/>
        <v>0.65909090909090906</v>
      </c>
      <c r="K44" s="30"/>
    </row>
    <row r="45" spans="1:11" x14ac:dyDescent="0.25">
      <c r="A45" s="24"/>
      <c r="B45" s="24"/>
      <c r="C45" s="3" t="s">
        <v>40</v>
      </c>
      <c r="D45" s="24"/>
      <c r="E45" s="2">
        <v>99</v>
      </c>
      <c r="F45" s="27"/>
      <c r="G45" s="2">
        <v>59</v>
      </c>
      <c r="H45" s="27"/>
      <c r="I45" s="2">
        <f t="shared" si="0"/>
        <v>40</v>
      </c>
      <c r="J45" s="10">
        <f t="shared" si="1"/>
        <v>0.59595959595959591</v>
      </c>
      <c r="K45" s="30"/>
    </row>
    <row r="46" spans="1:11" x14ac:dyDescent="0.25">
      <c r="A46" s="24"/>
      <c r="B46" s="24"/>
      <c r="C46" s="3" t="s">
        <v>41</v>
      </c>
      <c r="D46" s="24"/>
      <c r="E46" s="2">
        <v>31</v>
      </c>
      <c r="F46" s="27"/>
      <c r="G46" s="2">
        <v>17</v>
      </c>
      <c r="H46" s="27"/>
      <c r="I46" s="2">
        <f t="shared" si="0"/>
        <v>14</v>
      </c>
      <c r="J46" s="10">
        <f t="shared" si="1"/>
        <v>0.54838709677419351</v>
      </c>
      <c r="K46" s="30"/>
    </row>
    <row r="47" spans="1:11" x14ac:dyDescent="0.25">
      <c r="A47" s="24"/>
      <c r="B47" s="25"/>
      <c r="C47" s="3" t="s">
        <v>42</v>
      </c>
      <c r="D47" s="25"/>
      <c r="E47" s="2">
        <v>28</v>
      </c>
      <c r="F47" s="28"/>
      <c r="G47" s="2">
        <v>13</v>
      </c>
      <c r="H47" s="28"/>
      <c r="I47" s="2">
        <f t="shared" si="0"/>
        <v>15</v>
      </c>
      <c r="J47" s="10">
        <f t="shared" si="1"/>
        <v>0.4642857142857143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>
        <v>31</v>
      </c>
      <c r="F48" s="26">
        <f>SUM(E48:E55)</f>
        <v>233</v>
      </c>
      <c r="G48" s="2">
        <v>31</v>
      </c>
      <c r="H48" s="26">
        <f>SUM(G48:G55)</f>
        <v>214</v>
      </c>
      <c r="I48" s="2">
        <f t="shared" si="0"/>
        <v>0</v>
      </c>
      <c r="J48" s="10">
        <f t="shared" si="1"/>
        <v>1</v>
      </c>
      <c r="K48" s="29">
        <f>H48/F48</f>
        <v>0.91845493562231761</v>
      </c>
    </row>
    <row r="49" spans="1:11" x14ac:dyDescent="0.25">
      <c r="A49" s="24"/>
      <c r="B49" s="24"/>
      <c r="C49" s="3" t="s">
        <v>47</v>
      </c>
      <c r="D49" s="24"/>
      <c r="E49" s="2">
        <v>75</v>
      </c>
      <c r="F49" s="27"/>
      <c r="G49" s="2">
        <v>73</v>
      </c>
      <c r="H49" s="27"/>
      <c r="I49" s="2">
        <f t="shared" si="0"/>
        <v>2</v>
      </c>
      <c r="J49" s="10">
        <f t="shared" si="1"/>
        <v>0.97333333333333338</v>
      </c>
      <c r="K49" s="30"/>
    </row>
    <row r="50" spans="1:11" x14ac:dyDescent="0.25">
      <c r="A50" s="24"/>
      <c r="B50" s="24"/>
      <c r="C50" s="3" t="s">
        <v>48</v>
      </c>
      <c r="D50" s="24"/>
      <c r="E50" s="2">
        <v>13</v>
      </c>
      <c r="F50" s="27"/>
      <c r="G50" s="2">
        <v>10</v>
      </c>
      <c r="H50" s="27"/>
      <c r="I50" s="2">
        <f t="shared" si="0"/>
        <v>3</v>
      </c>
      <c r="J50" s="10">
        <f t="shared" si="1"/>
        <v>0.76923076923076927</v>
      </c>
      <c r="K50" s="30"/>
    </row>
    <row r="51" spans="1:11" x14ac:dyDescent="0.25">
      <c r="A51" s="24"/>
      <c r="B51" s="24"/>
      <c r="C51" s="3" t="s">
        <v>49</v>
      </c>
      <c r="D51" s="24"/>
      <c r="E51" s="2">
        <v>13</v>
      </c>
      <c r="F51" s="27"/>
      <c r="G51" s="2">
        <v>12</v>
      </c>
      <c r="H51" s="27"/>
      <c r="I51" s="2">
        <f t="shared" si="0"/>
        <v>1</v>
      </c>
      <c r="J51" s="10">
        <f t="shared" si="1"/>
        <v>0.92307692307692313</v>
      </c>
      <c r="K51" s="30"/>
    </row>
    <row r="52" spans="1:11" x14ac:dyDescent="0.25">
      <c r="A52" s="24"/>
      <c r="B52" s="24"/>
      <c r="C52" s="3" t="s">
        <v>50</v>
      </c>
      <c r="D52" s="24"/>
      <c r="E52" s="2">
        <v>11</v>
      </c>
      <c r="F52" s="27"/>
      <c r="G52" s="2">
        <v>9</v>
      </c>
      <c r="H52" s="27"/>
      <c r="I52" s="2">
        <f t="shared" si="0"/>
        <v>2</v>
      </c>
      <c r="J52" s="10">
        <f t="shared" si="1"/>
        <v>0.81818181818181823</v>
      </c>
      <c r="K52" s="30"/>
    </row>
    <row r="53" spans="1:11" x14ac:dyDescent="0.25">
      <c r="A53" s="24"/>
      <c r="B53" s="24"/>
      <c r="C53" s="3" t="s">
        <v>51</v>
      </c>
      <c r="D53" s="24"/>
      <c r="E53" s="2">
        <v>40</v>
      </c>
      <c r="F53" s="27"/>
      <c r="G53" s="2">
        <v>36</v>
      </c>
      <c r="H53" s="27"/>
      <c r="I53" s="2">
        <f t="shared" si="0"/>
        <v>4</v>
      </c>
      <c r="J53" s="10">
        <f t="shared" si="1"/>
        <v>0.9</v>
      </c>
      <c r="K53" s="30"/>
    </row>
    <row r="54" spans="1:11" x14ac:dyDescent="0.25">
      <c r="A54" s="24"/>
      <c r="B54" s="24"/>
      <c r="C54" s="3" t="s">
        <v>52</v>
      </c>
      <c r="D54" s="24"/>
      <c r="E54" s="2">
        <v>21</v>
      </c>
      <c r="F54" s="27"/>
      <c r="G54" s="2">
        <v>17</v>
      </c>
      <c r="H54" s="27"/>
      <c r="I54" s="2">
        <f t="shared" si="0"/>
        <v>4</v>
      </c>
      <c r="J54" s="10">
        <f t="shared" si="1"/>
        <v>0.80952380952380953</v>
      </c>
      <c r="K54" s="30"/>
    </row>
    <row r="55" spans="1:11" x14ac:dyDescent="0.25">
      <c r="A55" s="25"/>
      <c r="B55" s="25"/>
      <c r="C55" s="3" t="s">
        <v>43</v>
      </c>
      <c r="D55" s="25"/>
      <c r="E55" s="2">
        <v>29</v>
      </c>
      <c r="F55" s="28"/>
      <c r="G55" s="2">
        <v>26</v>
      </c>
      <c r="H55" s="28"/>
      <c r="I55" s="2">
        <f t="shared" si="0"/>
        <v>3</v>
      </c>
      <c r="J55" s="10">
        <f t="shared" si="1"/>
        <v>0.89655172413793105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>
        <v>63</v>
      </c>
      <c r="F56" s="26">
        <f>SUM(E56:E59)</f>
        <v>259</v>
      </c>
      <c r="G56" s="2">
        <v>38</v>
      </c>
      <c r="H56" s="26">
        <f>SUM(G56:G59)</f>
        <v>206</v>
      </c>
      <c r="I56" s="2">
        <f t="shared" si="0"/>
        <v>25</v>
      </c>
      <c r="J56" s="10">
        <f t="shared" si="1"/>
        <v>0.60317460317460314</v>
      </c>
      <c r="K56" s="29">
        <f>H56/F56</f>
        <v>0.79536679536679533</v>
      </c>
    </row>
    <row r="57" spans="1:11" x14ac:dyDescent="0.25">
      <c r="A57" s="24"/>
      <c r="B57" s="24"/>
      <c r="C57" s="3" t="s">
        <v>67</v>
      </c>
      <c r="D57" s="24"/>
      <c r="E57" s="2">
        <v>53</v>
      </c>
      <c r="F57" s="27"/>
      <c r="G57" s="2">
        <v>46</v>
      </c>
      <c r="H57" s="27"/>
      <c r="I57" s="2">
        <f t="shared" si="0"/>
        <v>7</v>
      </c>
      <c r="J57" s="10">
        <f t="shared" si="1"/>
        <v>0.86792452830188682</v>
      </c>
      <c r="K57" s="30"/>
    </row>
    <row r="58" spans="1:11" x14ac:dyDescent="0.25">
      <c r="A58" s="24"/>
      <c r="B58" s="24"/>
      <c r="C58" s="3" t="s">
        <v>68</v>
      </c>
      <c r="D58" s="24"/>
      <c r="E58" s="2">
        <v>49</v>
      </c>
      <c r="F58" s="27"/>
      <c r="G58" s="2">
        <v>41</v>
      </c>
      <c r="H58" s="27"/>
      <c r="I58" s="2">
        <f t="shared" si="0"/>
        <v>8</v>
      </c>
      <c r="J58" s="10">
        <f t="shared" si="1"/>
        <v>0.83673469387755106</v>
      </c>
      <c r="K58" s="30"/>
    </row>
    <row r="59" spans="1:11" x14ac:dyDescent="0.25">
      <c r="A59" s="24"/>
      <c r="B59" s="24"/>
      <c r="C59" s="3" t="s">
        <v>69</v>
      </c>
      <c r="D59" s="25"/>
      <c r="E59" s="2">
        <v>94</v>
      </c>
      <c r="F59" s="28"/>
      <c r="G59" s="2">
        <v>81</v>
      </c>
      <c r="H59" s="28"/>
      <c r="I59" s="2">
        <f t="shared" si="0"/>
        <v>13</v>
      </c>
      <c r="J59" s="10">
        <f t="shared" si="1"/>
        <v>0.86170212765957444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>
        <v>73</v>
      </c>
      <c r="F60" s="26">
        <f>SUM(E60:E63)</f>
        <v>200</v>
      </c>
      <c r="G60" s="2">
        <v>24</v>
      </c>
      <c r="H60" s="26">
        <f>SUM(G60:G63)</f>
        <v>95</v>
      </c>
      <c r="I60" s="2">
        <f t="shared" si="0"/>
        <v>49</v>
      </c>
      <c r="J60" s="10">
        <f t="shared" si="1"/>
        <v>0.32876712328767121</v>
      </c>
      <c r="K60" s="29">
        <f>H60/F60</f>
        <v>0.47499999999999998</v>
      </c>
    </row>
    <row r="61" spans="1:11" x14ac:dyDescent="0.25">
      <c r="A61" s="24"/>
      <c r="B61" s="24"/>
      <c r="C61" s="3" t="s">
        <v>71</v>
      </c>
      <c r="D61" s="24"/>
      <c r="E61" s="2">
        <v>57</v>
      </c>
      <c r="F61" s="27"/>
      <c r="G61" s="2">
        <v>39</v>
      </c>
      <c r="H61" s="27"/>
      <c r="I61" s="2">
        <f t="shared" si="0"/>
        <v>18</v>
      </c>
      <c r="J61" s="10">
        <f t="shared" si="1"/>
        <v>0.68421052631578949</v>
      </c>
      <c r="K61" s="30"/>
    </row>
    <row r="62" spans="1:11" x14ac:dyDescent="0.25">
      <c r="A62" s="24"/>
      <c r="B62" s="24"/>
      <c r="C62" s="3" t="s">
        <v>72</v>
      </c>
      <c r="D62" s="24"/>
      <c r="E62" s="2">
        <v>34</v>
      </c>
      <c r="F62" s="27"/>
      <c r="G62" s="2">
        <v>20</v>
      </c>
      <c r="H62" s="27"/>
      <c r="I62" s="2">
        <f t="shared" si="0"/>
        <v>14</v>
      </c>
      <c r="J62" s="10">
        <f t="shared" si="1"/>
        <v>0.58823529411764708</v>
      </c>
      <c r="K62" s="30"/>
    </row>
    <row r="63" spans="1:11" x14ac:dyDescent="0.25">
      <c r="A63" s="25"/>
      <c r="B63" s="25"/>
      <c r="C63" s="3" t="s">
        <v>73</v>
      </c>
      <c r="D63" s="25"/>
      <c r="E63" s="2">
        <v>36</v>
      </c>
      <c r="F63" s="28"/>
      <c r="G63" s="2">
        <v>12</v>
      </c>
      <c r="H63" s="28"/>
      <c r="I63" s="2">
        <f t="shared" si="0"/>
        <v>24</v>
      </c>
      <c r="J63" s="10">
        <f t="shared" si="1"/>
        <v>0.33333333333333331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>
        <v>271</v>
      </c>
      <c r="F64" s="5">
        <f>E64</f>
        <v>271</v>
      </c>
      <c r="G64" s="2">
        <v>238</v>
      </c>
      <c r="H64" s="5">
        <f>SUM(G64:G64)</f>
        <v>238</v>
      </c>
      <c r="I64" s="2">
        <f t="shared" si="0"/>
        <v>33</v>
      </c>
      <c r="J64" s="10">
        <f t="shared" si="1"/>
        <v>0.87822878228782286</v>
      </c>
      <c r="K64" s="10">
        <f>H64/F64</f>
        <v>0.87822878228782286</v>
      </c>
    </row>
    <row r="65" spans="1:11" x14ac:dyDescent="0.25">
      <c r="A65" s="3" t="s">
        <v>11</v>
      </c>
      <c r="B65" s="41"/>
      <c r="C65" s="42"/>
      <c r="D65" s="3" t="s">
        <v>103</v>
      </c>
      <c r="E65" s="2">
        <v>143</v>
      </c>
      <c r="F65" s="5">
        <f>E65</f>
        <v>143</v>
      </c>
      <c r="G65" s="2">
        <v>118</v>
      </c>
      <c r="H65" s="5">
        <f>SUM(G65:G65)</f>
        <v>118</v>
      </c>
      <c r="I65" s="2">
        <f t="shared" si="0"/>
        <v>25</v>
      </c>
      <c r="J65" s="10">
        <f t="shared" si="1"/>
        <v>0.82517482517482521</v>
      </c>
      <c r="K65" s="10">
        <f>H65/F65</f>
        <v>0.82517482517482521</v>
      </c>
    </row>
    <row r="66" spans="1:11" ht="15.6" customHeight="1" x14ac:dyDescent="0.25">
      <c r="A66" s="23" t="s">
        <v>7</v>
      </c>
      <c r="B66" s="41"/>
      <c r="C66" s="42"/>
      <c r="D66" s="3" t="s">
        <v>95</v>
      </c>
      <c r="E66" s="45">
        <v>229</v>
      </c>
      <c r="F66" s="26">
        <f>E66</f>
        <v>229</v>
      </c>
      <c r="G66" s="2">
        <v>114</v>
      </c>
      <c r="H66" s="26">
        <f>SUM(G66:G67)</f>
        <v>229</v>
      </c>
      <c r="I66" s="45">
        <f>F66-H66</f>
        <v>0</v>
      </c>
      <c r="J66" s="29">
        <f>H66/F66</f>
        <v>1</v>
      </c>
      <c r="K66" s="29">
        <f>H66/F66</f>
        <v>1</v>
      </c>
    </row>
    <row r="67" spans="1:11" x14ac:dyDescent="0.25">
      <c r="A67" s="25"/>
      <c r="B67" s="41"/>
      <c r="C67" s="42"/>
      <c r="D67" s="3" t="s">
        <v>96</v>
      </c>
      <c r="E67" s="46"/>
      <c r="F67" s="28"/>
      <c r="G67" s="2">
        <v>115</v>
      </c>
      <c r="H67" s="28"/>
      <c r="I67" s="46"/>
      <c r="J67" s="31"/>
      <c r="K67" s="31"/>
    </row>
    <row r="68" spans="1:11" x14ac:dyDescent="0.25">
      <c r="A68" s="3" t="s">
        <v>21</v>
      </c>
      <c r="B68" s="41"/>
      <c r="C68" s="42"/>
      <c r="D68" s="3" t="s">
        <v>95</v>
      </c>
      <c r="E68" s="2">
        <v>239</v>
      </c>
      <c r="F68" s="5">
        <f>E68</f>
        <v>239</v>
      </c>
      <c r="G68" s="2">
        <v>232</v>
      </c>
      <c r="H68" s="5">
        <f>SUM(G68:G68)</f>
        <v>232</v>
      </c>
      <c r="I68" s="2">
        <f>E68-G68</f>
        <v>7</v>
      </c>
      <c r="J68" s="10">
        <f t="shared" si="1"/>
        <v>0.97071129707112969</v>
      </c>
      <c r="K68" s="10">
        <f>H68/F68</f>
        <v>0.97071129707112969</v>
      </c>
    </row>
    <row r="69" spans="1:11" x14ac:dyDescent="0.25">
      <c r="A69" s="3" t="s">
        <v>22</v>
      </c>
      <c r="B69" s="41"/>
      <c r="C69" s="42"/>
      <c r="D69" s="3" t="s">
        <v>95</v>
      </c>
      <c r="E69" s="2">
        <v>118</v>
      </c>
      <c r="F69" s="5">
        <f t="shared" ref="F69:F78" si="2">E69</f>
        <v>118</v>
      </c>
      <c r="G69" s="2">
        <v>116</v>
      </c>
      <c r="H69" s="5">
        <f t="shared" ref="H69:H78" si="3">SUM(G69:G69)</f>
        <v>116</v>
      </c>
      <c r="I69" s="2">
        <f t="shared" ref="I69:I74" si="4">E69-G69</f>
        <v>2</v>
      </c>
      <c r="J69" s="10">
        <f>G69/E69</f>
        <v>0.98305084745762716</v>
      </c>
      <c r="K69" s="10">
        <f>H69/F69</f>
        <v>0.98305084745762716</v>
      </c>
    </row>
    <row r="70" spans="1:11" x14ac:dyDescent="0.25">
      <c r="A70" s="23" t="s">
        <v>14</v>
      </c>
      <c r="B70" s="41"/>
      <c r="C70" s="42"/>
      <c r="D70" s="3" t="s">
        <v>97</v>
      </c>
      <c r="E70" s="45">
        <v>298</v>
      </c>
      <c r="F70" s="26">
        <f>E70</f>
        <v>298</v>
      </c>
      <c r="G70" s="2">
        <v>180</v>
      </c>
      <c r="H70" s="26">
        <f>G70+G71</f>
        <v>286</v>
      </c>
      <c r="I70" s="45">
        <f>F70-H70</f>
        <v>12</v>
      </c>
      <c r="J70" s="29">
        <f>H70/F70</f>
        <v>0.95973154362416102</v>
      </c>
      <c r="K70" s="29">
        <f>H70/F70</f>
        <v>0.95973154362416102</v>
      </c>
    </row>
    <row r="71" spans="1:11" x14ac:dyDescent="0.25">
      <c r="A71" s="25"/>
      <c r="B71" s="41"/>
      <c r="C71" s="42"/>
      <c r="D71" s="3" t="s">
        <v>98</v>
      </c>
      <c r="E71" s="46"/>
      <c r="F71" s="28"/>
      <c r="G71" s="2">
        <v>106</v>
      </c>
      <c r="H71" s="28"/>
      <c r="I71" s="46"/>
      <c r="J71" s="31"/>
      <c r="K71" s="31"/>
    </row>
    <row r="72" spans="1:11" x14ac:dyDescent="0.25">
      <c r="A72" s="3" t="s">
        <v>15</v>
      </c>
      <c r="B72" s="41"/>
      <c r="C72" s="42"/>
      <c r="D72" s="3" t="s">
        <v>97</v>
      </c>
      <c r="E72" s="2">
        <v>84</v>
      </c>
      <c r="F72" s="5">
        <f t="shared" si="2"/>
        <v>84</v>
      </c>
      <c r="G72" s="2">
        <v>3</v>
      </c>
      <c r="H72" s="5">
        <f t="shared" si="3"/>
        <v>3</v>
      </c>
      <c r="I72" s="2">
        <f>E72-G72</f>
        <v>81</v>
      </c>
      <c r="J72" s="10">
        <f>G72/E72</f>
        <v>3.5714285714285712E-2</v>
      </c>
      <c r="K72" s="10">
        <f t="shared" ref="K72:K74" si="5">H72/F72</f>
        <v>3.5714285714285712E-2</v>
      </c>
    </row>
    <row r="73" spans="1:11" x14ac:dyDescent="0.25">
      <c r="A73" s="3" t="s">
        <v>16</v>
      </c>
      <c r="B73" s="41"/>
      <c r="C73" s="42"/>
      <c r="D73" s="3" t="s">
        <v>97</v>
      </c>
      <c r="E73" s="2">
        <v>201</v>
      </c>
      <c r="F73" s="5">
        <f t="shared" si="2"/>
        <v>201</v>
      </c>
      <c r="G73" s="2">
        <v>159</v>
      </c>
      <c r="H73" s="5">
        <f t="shared" si="3"/>
        <v>159</v>
      </c>
      <c r="I73" s="2">
        <f t="shared" si="4"/>
        <v>42</v>
      </c>
      <c r="J73" s="10">
        <f t="shared" ref="J73:J74" si="6">G73/E73</f>
        <v>0.79104477611940294</v>
      </c>
      <c r="K73" s="10">
        <f t="shared" si="5"/>
        <v>0.79104477611940294</v>
      </c>
    </row>
    <row r="74" spans="1:11" x14ac:dyDescent="0.25">
      <c r="A74" s="3" t="s">
        <v>17</v>
      </c>
      <c r="B74" s="43"/>
      <c r="C74" s="44"/>
      <c r="D74" s="3" t="s">
        <v>97</v>
      </c>
      <c r="E74" s="2">
        <v>108</v>
      </c>
      <c r="F74" s="5">
        <f t="shared" si="2"/>
        <v>108</v>
      </c>
      <c r="G74" s="2">
        <v>97</v>
      </c>
      <c r="H74" s="5">
        <f t="shared" si="3"/>
        <v>97</v>
      </c>
      <c r="I74" s="2">
        <f t="shared" si="4"/>
        <v>11</v>
      </c>
      <c r="J74" s="10">
        <f t="shared" si="6"/>
        <v>0.89814814814814814</v>
      </c>
      <c r="K74" s="10">
        <f t="shared" si="5"/>
        <v>0.89814814814814814</v>
      </c>
    </row>
    <row r="75" spans="1:11" x14ac:dyDescent="0.25">
      <c r="A75" s="16" t="s">
        <v>19</v>
      </c>
      <c r="B75" s="39"/>
      <c r="C75" s="40"/>
      <c r="D75" s="3" t="s">
        <v>100</v>
      </c>
      <c r="E75" s="15">
        <v>262</v>
      </c>
      <c r="F75" s="17">
        <f>E75</f>
        <v>262</v>
      </c>
      <c r="G75" s="2">
        <v>106</v>
      </c>
      <c r="H75" s="5">
        <f t="shared" si="3"/>
        <v>106</v>
      </c>
      <c r="I75" s="15">
        <f>F75-H75</f>
        <v>156</v>
      </c>
      <c r="J75" s="18">
        <f>H75/F75</f>
        <v>0.40458015267175573</v>
      </c>
      <c r="K75" s="18">
        <f>H75/F75</f>
        <v>0.40458015267175573</v>
      </c>
    </row>
    <row r="76" spans="1:11" x14ac:dyDescent="0.25">
      <c r="A76" s="3" t="s">
        <v>20</v>
      </c>
      <c r="B76" s="41"/>
      <c r="C76" s="42"/>
      <c r="D76" s="3" t="s">
        <v>100</v>
      </c>
      <c r="E76" s="2">
        <v>238</v>
      </c>
      <c r="F76" s="5">
        <f t="shared" si="2"/>
        <v>238</v>
      </c>
      <c r="G76" s="2">
        <v>115</v>
      </c>
      <c r="H76" s="5">
        <f t="shared" si="3"/>
        <v>115</v>
      </c>
      <c r="I76" s="2">
        <f t="shared" ref="I76:I78" si="7">E76-G76</f>
        <v>123</v>
      </c>
      <c r="J76" s="10">
        <f t="shared" ref="J76:K78" si="8">G76/E76</f>
        <v>0.48319327731092437</v>
      </c>
      <c r="K76" s="10">
        <f t="shared" si="8"/>
        <v>0.48319327731092437</v>
      </c>
    </row>
    <row r="77" spans="1:11" x14ac:dyDescent="0.25">
      <c r="A77" s="3" t="s">
        <v>23</v>
      </c>
      <c r="B77" s="41"/>
      <c r="C77" s="42"/>
      <c r="D77" s="3" t="s">
        <v>106</v>
      </c>
      <c r="E77" s="2">
        <v>51</v>
      </c>
      <c r="F77" s="5">
        <f t="shared" si="2"/>
        <v>51</v>
      </c>
      <c r="G77" s="2">
        <v>51</v>
      </c>
      <c r="H77" s="5">
        <f t="shared" si="3"/>
        <v>51</v>
      </c>
      <c r="I77" s="2">
        <f t="shared" si="7"/>
        <v>0</v>
      </c>
      <c r="J77" s="10">
        <f t="shared" si="8"/>
        <v>1</v>
      </c>
      <c r="K77" s="10">
        <f t="shared" si="8"/>
        <v>1</v>
      </c>
    </row>
    <row r="78" spans="1:11" x14ac:dyDescent="0.25">
      <c r="A78" s="3" t="s">
        <v>24</v>
      </c>
      <c r="B78" s="43"/>
      <c r="C78" s="44"/>
      <c r="D78" s="3" t="s">
        <v>107</v>
      </c>
      <c r="E78" s="2">
        <v>57</v>
      </c>
      <c r="F78" s="5">
        <f t="shared" si="2"/>
        <v>57</v>
      </c>
      <c r="G78" s="2">
        <v>0</v>
      </c>
      <c r="H78" s="5">
        <f t="shared" si="3"/>
        <v>0</v>
      </c>
      <c r="I78" s="2">
        <f t="shared" si="7"/>
        <v>57</v>
      </c>
      <c r="J78" s="10">
        <f t="shared" si="8"/>
        <v>0</v>
      </c>
      <c r="K78" s="10">
        <f t="shared" si="8"/>
        <v>0</v>
      </c>
    </row>
  </sheetData>
  <mergeCells count="85">
    <mergeCell ref="B75:C78"/>
    <mergeCell ref="E70:E71"/>
    <mergeCell ref="F70:F71"/>
    <mergeCell ref="H70:H71"/>
    <mergeCell ref="I70:I71"/>
    <mergeCell ref="J70:J71"/>
    <mergeCell ref="K70:K71"/>
    <mergeCell ref="K60:K63"/>
    <mergeCell ref="B64:C74"/>
    <mergeCell ref="A66:A67"/>
    <mergeCell ref="E66:E67"/>
    <mergeCell ref="F66:F67"/>
    <mergeCell ref="H66:H67"/>
    <mergeCell ref="I66:I67"/>
    <mergeCell ref="J66:J67"/>
    <mergeCell ref="K66:K67"/>
    <mergeCell ref="A70:A71"/>
    <mergeCell ref="K48:K55"/>
    <mergeCell ref="A56:A63"/>
    <mergeCell ref="B56:B63"/>
    <mergeCell ref="D56:D59"/>
    <mergeCell ref="F56:F59"/>
    <mergeCell ref="H56:H59"/>
    <mergeCell ref="K56:K59"/>
    <mergeCell ref="D60:D63"/>
    <mergeCell ref="F60:F63"/>
    <mergeCell ref="H60:H63"/>
    <mergeCell ref="A43:A55"/>
    <mergeCell ref="B43:B47"/>
    <mergeCell ref="D43:D47"/>
    <mergeCell ref="F43:F47"/>
    <mergeCell ref="H43:H47"/>
    <mergeCell ref="K43:K47"/>
    <mergeCell ref="B48:B55"/>
    <mergeCell ref="D48:D55"/>
    <mergeCell ref="F48:F55"/>
    <mergeCell ref="H48:H55"/>
    <mergeCell ref="B34:B38"/>
    <mergeCell ref="D34:D38"/>
    <mergeCell ref="F34:F38"/>
    <mergeCell ref="H34:H38"/>
    <mergeCell ref="K34:K38"/>
    <mergeCell ref="B39:B42"/>
    <mergeCell ref="D39:D42"/>
    <mergeCell ref="F39:F42"/>
    <mergeCell ref="H39:H42"/>
    <mergeCell ref="K39:K42"/>
    <mergeCell ref="B25:B28"/>
    <mergeCell ref="D25:D28"/>
    <mergeCell ref="F25:F28"/>
    <mergeCell ref="H25:H28"/>
    <mergeCell ref="K25:K28"/>
    <mergeCell ref="B29:B33"/>
    <mergeCell ref="D29:D33"/>
    <mergeCell ref="F29:F33"/>
    <mergeCell ref="H29:H33"/>
    <mergeCell ref="K29:K33"/>
    <mergeCell ref="H11:H15"/>
    <mergeCell ref="K11:K15"/>
    <mergeCell ref="B21:B24"/>
    <mergeCell ref="D21:D24"/>
    <mergeCell ref="F21:F24"/>
    <mergeCell ref="H21:H24"/>
    <mergeCell ref="K21:K24"/>
    <mergeCell ref="B16:B20"/>
    <mergeCell ref="D16:D20"/>
    <mergeCell ref="F16:F20"/>
    <mergeCell ref="H16:H20"/>
    <mergeCell ref="K16:K20"/>
    <mergeCell ref="A1:K1"/>
    <mergeCell ref="A2:K2"/>
    <mergeCell ref="A5:A42"/>
    <mergeCell ref="B5:B7"/>
    <mergeCell ref="D5:D7"/>
    <mergeCell ref="F5:F7"/>
    <mergeCell ref="H5:H7"/>
    <mergeCell ref="K5:K7"/>
    <mergeCell ref="B8:B10"/>
    <mergeCell ref="D8:D10"/>
    <mergeCell ref="F8:F10"/>
    <mergeCell ref="H8:H10"/>
    <mergeCell ref="K8:K10"/>
    <mergeCell ref="B11:B15"/>
    <mergeCell ref="D11:D15"/>
    <mergeCell ref="F11:F15"/>
  </mergeCells>
  <phoneticPr fontId="1" type="noConversion"/>
  <conditionalFormatting sqref="J5:K78">
    <cfRule type="cellIs" dxfId="7" priority="1" operator="lessThan">
      <formula>0.9</formula>
    </cfRule>
  </conditionalFormatting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8"/>
  <sheetViews>
    <sheetView topLeftCell="A13" workbookViewId="0">
      <selection activeCell="O25" sqref="O25"/>
    </sheetView>
  </sheetViews>
  <sheetFormatPr defaultRowHeight="16.5" x14ac:dyDescent="0.25"/>
  <cols>
    <col min="5" max="5" width="9.125" bestFit="1" customWidth="1"/>
    <col min="10" max="10" width="9.75" bestFit="1" customWidth="1"/>
    <col min="11" max="11" width="10.25" bestFit="1" customWidth="1"/>
  </cols>
  <sheetData>
    <row r="1" spans="1:11" ht="26.25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6.25" x14ac:dyDescent="0.25">
      <c r="A2" s="32" t="s">
        <v>133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x14ac:dyDescent="0.25">
      <c r="A4" s="7"/>
      <c r="B4" s="7"/>
      <c r="C4" s="7"/>
      <c r="D4" s="7"/>
      <c r="E4" s="8"/>
      <c r="F4" s="8">
        <f>F5+F8+F11+F16+F21+F25+F29+F34+F39+F43+F48+F56+F60+F64+F65+F66+F68+F69+F70+F72++F73+F74+F75+F76+F77</f>
        <v>5499</v>
      </c>
      <c r="G4" s="8"/>
      <c r="H4" s="8">
        <f>SUM(H5:H77)</f>
        <v>4311</v>
      </c>
      <c r="I4" s="8">
        <f>SUM(I5:I77)</f>
        <v>1188</v>
      </c>
      <c r="J4" s="8"/>
      <c r="K4" s="13">
        <f>H4/F4</f>
        <v>0.78396072013093288</v>
      </c>
    </row>
    <row r="5" spans="1:11" x14ac:dyDescent="0.25">
      <c r="A5" s="23" t="s">
        <v>2</v>
      </c>
      <c r="B5" s="23" t="s">
        <v>3</v>
      </c>
      <c r="C5" s="3" t="s">
        <v>30</v>
      </c>
      <c r="D5" s="33" t="s">
        <v>96</v>
      </c>
      <c r="E5" s="9">
        <v>66</v>
      </c>
      <c r="F5" s="26">
        <f>SUM(E5:E7)</f>
        <v>175</v>
      </c>
      <c r="G5" s="9">
        <v>63</v>
      </c>
      <c r="H5" s="26">
        <f>SUM(G5:G7)</f>
        <v>170</v>
      </c>
      <c r="I5" s="2">
        <f>E5-G5</f>
        <v>3</v>
      </c>
      <c r="J5" s="10">
        <f>G5/E5</f>
        <v>0.95454545454545459</v>
      </c>
      <c r="K5" s="29">
        <f>H5/F5</f>
        <v>0.97142857142857142</v>
      </c>
    </row>
    <row r="6" spans="1:11" x14ac:dyDescent="0.25">
      <c r="A6" s="24"/>
      <c r="B6" s="24"/>
      <c r="C6" s="3" t="s">
        <v>29</v>
      </c>
      <c r="D6" s="34"/>
      <c r="E6" s="9">
        <v>61</v>
      </c>
      <c r="F6" s="27"/>
      <c r="G6" s="9">
        <v>61</v>
      </c>
      <c r="H6" s="27"/>
      <c r="I6" s="2">
        <f t="shared" ref="I6:I65" si="0">E6-G6</f>
        <v>0</v>
      </c>
      <c r="J6" s="10">
        <f t="shared" ref="J6:J68" si="1">G6/E6</f>
        <v>1</v>
      </c>
      <c r="K6" s="30"/>
    </row>
    <row r="7" spans="1:11" x14ac:dyDescent="0.25">
      <c r="A7" s="24"/>
      <c r="B7" s="25"/>
      <c r="C7" s="3" t="s">
        <v>78</v>
      </c>
      <c r="D7" s="35"/>
      <c r="E7" s="2">
        <v>48</v>
      </c>
      <c r="F7" s="28"/>
      <c r="G7" s="2">
        <v>46</v>
      </c>
      <c r="H7" s="28"/>
      <c r="I7" s="2">
        <f>E7-G7</f>
        <v>2</v>
      </c>
      <c r="J7" s="10">
        <f t="shared" si="1"/>
        <v>0.95833333333333337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>
        <v>97</v>
      </c>
      <c r="F8" s="26">
        <f>SUM(E8:E10)</f>
        <v>274</v>
      </c>
      <c r="G8" s="9">
        <v>37</v>
      </c>
      <c r="H8" s="26">
        <f>SUM(G8:G10)</f>
        <v>151</v>
      </c>
      <c r="I8" s="2">
        <f t="shared" si="0"/>
        <v>60</v>
      </c>
      <c r="J8" s="10">
        <f t="shared" si="1"/>
        <v>0.38144329896907214</v>
      </c>
      <c r="K8" s="36">
        <f>H8/F8</f>
        <v>0.55109489051094895</v>
      </c>
    </row>
    <row r="9" spans="1:11" x14ac:dyDescent="0.25">
      <c r="A9" s="24"/>
      <c r="B9" s="34"/>
      <c r="C9" s="11" t="s">
        <v>74</v>
      </c>
      <c r="D9" s="34"/>
      <c r="E9" s="9">
        <v>102</v>
      </c>
      <c r="F9" s="27"/>
      <c r="G9" s="9">
        <v>55</v>
      </c>
      <c r="H9" s="27"/>
      <c r="I9" s="2">
        <f t="shared" si="0"/>
        <v>47</v>
      </c>
      <c r="J9" s="10">
        <f t="shared" si="1"/>
        <v>0.53921568627450978</v>
      </c>
      <c r="K9" s="37"/>
    </row>
    <row r="10" spans="1:11" x14ac:dyDescent="0.25">
      <c r="A10" s="24"/>
      <c r="B10" s="35"/>
      <c r="C10" s="11" t="s">
        <v>32</v>
      </c>
      <c r="D10" s="35"/>
      <c r="E10" s="9">
        <v>75</v>
      </c>
      <c r="F10" s="28"/>
      <c r="G10" s="9">
        <v>59</v>
      </c>
      <c r="H10" s="28"/>
      <c r="I10" s="2">
        <f t="shared" si="0"/>
        <v>16</v>
      </c>
      <c r="J10" s="10">
        <f t="shared" si="1"/>
        <v>0.78666666666666663</v>
      </c>
      <c r="K10" s="38"/>
    </row>
    <row r="11" spans="1:11" x14ac:dyDescent="0.25">
      <c r="A11" s="24"/>
      <c r="B11" s="23" t="s">
        <v>8</v>
      </c>
      <c r="C11" s="3" t="s">
        <v>79</v>
      </c>
      <c r="D11" s="23" t="s">
        <v>102</v>
      </c>
      <c r="E11" s="2">
        <v>63</v>
      </c>
      <c r="F11" s="26">
        <f>SUM(E11:E15)</f>
        <v>284</v>
      </c>
      <c r="G11" s="2">
        <v>52</v>
      </c>
      <c r="H11" s="26">
        <f>SUM(G11:G15)</f>
        <v>246</v>
      </c>
      <c r="I11" s="2">
        <f t="shared" si="0"/>
        <v>11</v>
      </c>
      <c r="J11" s="10">
        <f t="shared" si="1"/>
        <v>0.82539682539682535</v>
      </c>
      <c r="K11" s="29">
        <f>H11/F11</f>
        <v>0.86619718309859151</v>
      </c>
    </row>
    <row r="12" spans="1:11" x14ac:dyDescent="0.25">
      <c r="A12" s="24"/>
      <c r="B12" s="24"/>
      <c r="C12" s="3" t="s">
        <v>80</v>
      </c>
      <c r="D12" s="24"/>
      <c r="E12" s="2">
        <v>47</v>
      </c>
      <c r="F12" s="27"/>
      <c r="G12" s="2">
        <v>42</v>
      </c>
      <c r="H12" s="27"/>
      <c r="I12" s="2">
        <f t="shared" si="0"/>
        <v>5</v>
      </c>
      <c r="J12" s="10">
        <f t="shared" si="1"/>
        <v>0.8936170212765957</v>
      </c>
      <c r="K12" s="30"/>
    </row>
    <row r="13" spans="1:11" x14ac:dyDescent="0.25">
      <c r="A13" s="24"/>
      <c r="B13" s="24"/>
      <c r="C13" s="3" t="s">
        <v>81</v>
      </c>
      <c r="D13" s="24"/>
      <c r="E13" s="2">
        <v>81</v>
      </c>
      <c r="F13" s="27"/>
      <c r="G13" s="2">
        <v>68</v>
      </c>
      <c r="H13" s="27"/>
      <c r="I13" s="2">
        <f t="shared" si="0"/>
        <v>13</v>
      </c>
      <c r="J13" s="10">
        <f t="shared" si="1"/>
        <v>0.83950617283950613</v>
      </c>
      <c r="K13" s="30"/>
    </row>
    <row r="14" spans="1:11" x14ac:dyDescent="0.25">
      <c r="A14" s="24"/>
      <c r="B14" s="24"/>
      <c r="C14" s="3" t="s">
        <v>82</v>
      </c>
      <c r="D14" s="24"/>
      <c r="E14" s="2">
        <v>40</v>
      </c>
      <c r="F14" s="27"/>
      <c r="G14" s="2">
        <v>38</v>
      </c>
      <c r="H14" s="27"/>
      <c r="I14" s="2">
        <f t="shared" si="0"/>
        <v>2</v>
      </c>
      <c r="J14" s="10">
        <f t="shared" si="1"/>
        <v>0.95</v>
      </c>
      <c r="K14" s="30"/>
    </row>
    <row r="15" spans="1:11" x14ac:dyDescent="0.25">
      <c r="A15" s="24"/>
      <c r="B15" s="25"/>
      <c r="C15" s="3" t="s">
        <v>83</v>
      </c>
      <c r="D15" s="25"/>
      <c r="E15" s="2">
        <v>53</v>
      </c>
      <c r="F15" s="28"/>
      <c r="G15" s="2">
        <v>46</v>
      </c>
      <c r="H15" s="28"/>
      <c r="I15" s="2">
        <f t="shared" si="0"/>
        <v>7</v>
      </c>
      <c r="J15" s="10">
        <f t="shared" si="1"/>
        <v>0.86792452830188682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>
        <v>50</v>
      </c>
      <c r="F16" s="26">
        <f>SUM(E16:E20)</f>
        <v>279</v>
      </c>
      <c r="G16" s="2">
        <v>44</v>
      </c>
      <c r="H16" s="26">
        <f>SUM(G16:G20)</f>
        <v>237</v>
      </c>
      <c r="I16" s="2">
        <f t="shared" si="0"/>
        <v>6</v>
      </c>
      <c r="J16" s="10">
        <f t="shared" si="1"/>
        <v>0.88</v>
      </c>
      <c r="K16" s="29">
        <f>H16/F16</f>
        <v>0.84946236559139787</v>
      </c>
    </row>
    <row r="17" spans="1:11" x14ac:dyDescent="0.25">
      <c r="A17" s="24"/>
      <c r="B17" s="24"/>
      <c r="C17" s="3" t="s">
        <v>130</v>
      </c>
      <c r="D17" s="24"/>
      <c r="E17" s="2">
        <v>84</v>
      </c>
      <c r="F17" s="27"/>
      <c r="G17" s="2">
        <v>65</v>
      </c>
      <c r="H17" s="27"/>
      <c r="I17" s="2">
        <f t="shared" si="0"/>
        <v>19</v>
      </c>
      <c r="J17" s="10">
        <f t="shared" si="1"/>
        <v>0.77380952380952384</v>
      </c>
      <c r="K17" s="30"/>
    </row>
    <row r="18" spans="1:11" x14ac:dyDescent="0.25">
      <c r="A18" s="24"/>
      <c r="B18" s="24"/>
      <c r="C18" s="3" t="s">
        <v>35</v>
      </c>
      <c r="D18" s="24"/>
      <c r="E18" s="2">
        <v>41</v>
      </c>
      <c r="F18" s="27"/>
      <c r="G18" s="2">
        <v>30</v>
      </c>
      <c r="H18" s="27"/>
      <c r="I18" s="2">
        <f t="shared" si="0"/>
        <v>11</v>
      </c>
      <c r="J18" s="10">
        <f t="shared" si="1"/>
        <v>0.73170731707317072</v>
      </c>
      <c r="K18" s="30"/>
    </row>
    <row r="19" spans="1:11" x14ac:dyDescent="0.25">
      <c r="A19" s="24"/>
      <c r="B19" s="24"/>
      <c r="C19" s="3" t="s">
        <v>36</v>
      </c>
      <c r="D19" s="24"/>
      <c r="E19" s="2">
        <v>66</v>
      </c>
      <c r="F19" s="27"/>
      <c r="G19" s="2">
        <v>61</v>
      </c>
      <c r="H19" s="27"/>
      <c r="I19" s="2">
        <f t="shared" si="0"/>
        <v>5</v>
      </c>
      <c r="J19" s="10">
        <f t="shared" si="1"/>
        <v>0.9242424242424242</v>
      </c>
      <c r="K19" s="30"/>
    </row>
    <row r="20" spans="1:11" x14ac:dyDescent="0.25">
      <c r="A20" s="24"/>
      <c r="B20" s="25"/>
      <c r="C20" s="3" t="s">
        <v>37</v>
      </c>
      <c r="D20" s="25"/>
      <c r="E20" s="2">
        <v>38</v>
      </c>
      <c r="F20" s="28"/>
      <c r="G20" s="2">
        <v>37</v>
      </c>
      <c r="H20" s="28"/>
      <c r="I20" s="2">
        <f t="shared" si="0"/>
        <v>1</v>
      </c>
      <c r="J20" s="10">
        <f t="shared" si="1"/>
        <v>0.97368421052631582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>
        <v>52</v>
      </c>
      <c r="F21" s="26">
        <f>SUM(E21:E24)</f>
        <v>271</v>
      </c>
      <c r="G21" s="2">
        <v>47</v>
      </c>
      <c r="H21" s="26">
        <f>SUM(G21:G24)</f>
        <v>227</v>
      </c>
      <c r="I21" s="2">
        <f t="shared" si="0"/>
        <v>5</v>
      </c>
      <c r="J21" s="10">
        <f t="shared" si="1"/>
        <v>0.90384615384615385</v>
      </c>
      <c r="K21" s="29">
        <f>H21/F21</f>
        <v>0.83763837638376382</v>
      </c>
    </row>
    <row r="22" spans="1:11" x14ac:dyDescent="0.25">
      <c r="A22" s="24"/>
      <c r="B22" s="24"/>
      <c r="C22" s="3" t="s">
        <v>44</v>
      </c>
      <c r="D22" s="24"/>
      <c r="E22" s="2">
        <v>92</v>
      </c>
      <c r="F22" s="27"/>
      <c r="G22" s="2">
        <v>74</v>
      </c>
      <c r="H22" s="27"/>
      <c r="I22" s="2">
        <f t="shared" si="0"/>
        <v>18</v>
      </c>
      <c r="J22" s="10">
        <f t="shared" si="1"/>
        <v>0.80434782608695654</v>
      </c>
      <c r="K22" s="30"/>
    </row>
    <row r="23" spans="1:11" x14ac:dyDescent="0.25">
      <c r="A23" s="24"/>
      <c r="B23" s="24"/>
      <c r="C23" s="3" t="s">
        <v>75</v>
      </c>
      <c r="D23" s="24"/>
      <c r="E23" s="2">
        <v>62</v>
      </c>
      <c r="F23" s="27"/>
      <c r="G23" s="2">
        <v>53</v>
      </c>
      <c r="H23" s="27"/>
      <c r="I23" s="2">
        <f t="shared" si="0"/>
        <v>9</v>
      </c>
      <c r="J23" s="10">
        <f t="shared" si="1"/>
        <v>0.85483870967741937</v>
      </c>
      <c r="K23" s="30"/>
    </row>
    <row r="24" spans="1:11" x14ac:dyDescent="0.25">
      <c r="A24" s="24"/>
      <c r="B24" s="25"/>
      <c r="C24" s="3" t="s">
        <v>53</v>
      </c>
      <c r="D24" s="25"/>
      <c r="E24" s="2">
        <v>65</v>
      </c>
      <c r="F24" s="28"/>
      <c r="G24" s="2">
        <v>53</v>
      </c>
      <c r="H24" s="28"/>
      <c r="I24" s="2">
        <f t="shared" si="0"/>
        <v>12</v>
      </c>
      <c r="J24" s="10">
        <f t="shared" si="1"/>
        <v>0.81538461538461537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>
        <v>37</v>
      </c>
      <c r="F25" s="26">
        <f>SUM(E25:E28)</f>
        <v>246</v>
      </c>
      <c r="G25" s="2">
        <v>35</v>
      </c>
      <c r="H25" s="26">
        <f>SUM(G25:G28)</f>
        <v>237</v>
      </c>
      <c r="I25" s="2">
        <f t="shared" si="0"/>
        <v>2</v>
      </c>
      <c r="J25" s="10">
        <f t="shared" si="1"/>
        <v>0.94594594594594594</v>
      </c>
      <c r="K25" s="29">
        <f>H25/F25</f>
        <v>0.96341463414634143</v>
      </c>
    </row>
    <row r="26" spans="1:11" x14ac:dyDescent="0.25">
      <c r="A26" s="24"/>
      <c r="B26" s="24"/>
      <c r="C26" s="3" t="s">
        <v>56</v>
      </c>
      <c r="D26" s="24"/>
      <c r="E26" s="2">
        <v>38</v>
      </c>
      <c r="F26" s="27"/>
      <c r="G26" s="2">
        <v>35</v>
      </c>
      <c r="H26" s="27"/>
      <c r="I26" s="2">
        <f t="shared" si="0"/>
        <v>3</v>
      </c>
      <c r="J26" s="10">
        <f t="shared" si="1"/>
        <v>0.92105263157894735</v>
      </c>
      <c r="K26" s="30"/>
    </row>
    <row r="27" spans="1:11" x14ac:dyDescent="0.25">
      <c r="A27" s="24"/>
      <c r="B27" s="24"/>
      <c r="C27" s="3" t="s">
        <v>57</v>
      </c>
      <c r="D27" s="24"/>
      <c r="E27" s="2">
        <v>98</v>
      </c>
      <c r="F27" s="27"/>
      <c r="G27" s="2">
        <v>97</v>
      </c>
      <c r="H27" s="27"/>
      <c r="I27" s="2">
        <f t="shared" si="0"/>
        <v>1</v>
      </c>
      <c r="J27" s="10">
        <f t="shared" si="1"/>
        <v>0.98979591836734693</v>
      </c>
      <c r="K27" s="30"/>
    </row>
    <row r="28" spans="1:11" x14ac:dyDescent="0.25">
      <c r="A28" s="24"/>
      <c r="B28" s="25"/>
      <c r="C28" s="3" t="s">
        <v>84</v>
      </c>
      <c r="D28" s="25"/>
      <c r="E28" s="2">
        <v>73</v>
      </c>
      <c r="F28" s="28"/>
      <c r="G28" s="2">
        <v>70</v>
      </c>
      <c r="H28" s="28"/>
      <c r="I28" s="2">
        <f t="shared" si="0"/>
        <v>3</v>
      </c>
      <c r="J28" s="10">
        <f t="shared" si="1"/>
        <v>0.95890410958904104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>
        <v>75</v>
      </c>
      <c r="F29" s="26">
        <f>SUM(E29:E33)</f>
        <v>271</v>
      </c>
      <c r="G29" s="2">
        <v>75</v>
      </c>
      <c r="H29" s="26">
        <f>SUM(G29:G33)</f>
        <v>245</v>
      </c>
      <c r="I29" s="2">
        <f t="shared" si="0"/>
        <v>0</v>
      </c>
      <c r="J29" s="10">
        <f t="shared" si="1"/>
        <v>1</v>
      </c>
      <c r="K29" s="29">
        <f>H29/F29</f>
        <v>0.90405904059040587</v>
      </c>
    </row>
    <row r="30" spans="1:11" x14ac:dyDescent="0.25">
      <c r="A30" s="24"/>
      <c r="B30" s="24"/>
      <c r="C30" s="3" t="s">
        <v>26</v>
      </c>
      <c r="D30" s="24"/>
      <c r="E30" s="2">
        <v>74</v>
      </c>
      <c r="F30" s="27"/>
      <c r="G30" s="2">
        <v>70</v>
      </c>
      <c r="H30" s="27"/>
      <c r="I30" s="2">
        <f t="shared" si="0"/>
        <v>4</v>
      </c>
      <c r="J30" s="10">
        <f t="shared" si="1"/>
        <v>0.94594594594594594</v>
      </c>
      <c r="K30" s="30"/>
    </row>
    <row r="31" spans="1:11" x14ac:dyDescent="0.25">
      <c r="A31" s="24"/>
      <c r="B31" s="24"/>
      <c r="C31" s="3" t="s">
        <v>31</v>
      </c>
      <c r="D31" s="24"/>
      <c r="E31" s="2">
        <v>40</v>
      </c>
      <c r="F31" s="27"/>
      <c r="G31" s="2">
        <v>27</v>
      </c>
      <c r="H31" s="27"/>
      <c r="I31" s="2">
        <f t="shared" si="0"/>
        <v>13</v>
      </c>
      <c r="J31" s="10">
        <f t="shared" si="1"/>
        <v>0.67500000000000004</v>
      </c>
      <c r="K31" s="30"/>
    </row>
    <row r="32" spans="1:11" x14ac:dyDescent="0.25">
      <c r="A32" s="24"/>
      <c r="B32" s="24"/>
      <c r="C32" s="3" t="s">
        <v>27</v>
      </c>
      <c r="D32" s="24"/>
      <c r="E32" s="2">
        <v>58</v>
      </c>
      <c r="F32" s="27"/>
      <c r="G32" s="2">
        <v>50</v>
      </c>
      <c r="H32" s="27"/>
      <c r="I32" s="2">
        <f t="shared" si="0"/>
        <v>8</v>
      </c>
      <c r="J32" s="10">
        <f t="shared" si="1"/>
        <v>0.86206896551724133</v>
      </c>
      <c r="K32" s="30"/>
    </row>
    <row r="33" spans="1:11" x14ac:dyDescent="0.25">
      <c r="A33" s="24"/>
      <c r="B33" s="25"/>
      <c r="C33" s="3" t="s">
        <v>45</v>
      </c>
      <c r="D33" s="25"/>
      <c r="E33" s="2">
        <v>24</v>
      </c>
      <c r="F33" s="28"/>
      <c r="G33" s="2">
        <v>23</v>
      </c>
      <c r="H33" s="28"/>
      <c r="I33" s="2">
        <f t="shared" si="0"/>
        <v>1</v>
      </c>
      <c r="J33" s="10">
        <f t="shared" si="1"/>
        <v>0.95833333333333337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>
        <v>29</v>
      </c>
      <c r="F34" s="26">
        <f>SUM(E34:E38)</f>
        <v>246</v>
      </c>
      <c r="G34" s="2">
        <v>28</v>
      </c>
      <c r="H34" s="26">
        <f>SUM(G34:G38)</f>
        <v>231</v>
      </c>
      <c r="I34" s="2">
        <f t="shared" si="0"/>
        <v>1</v>
      </c>
      <c r="J34" s="10">
        <f t="shared" si="1"/>
        <v>0.96551724137931039</v>
      </c>
      <c r="K34" s="29">
        <f>H34/F34</f>
        <v>0.93902439024390238</v>
      </c>
    </row>
    <row r="35" spans="1:11" x14ac:dyDescent="0.25">
      <c r="A35" s="24"/>
      <c r="B35" s="24"/>
      <c r="C35" s="3" t="s">
        <v>86</v>
      </c>
      <c r="D35" s="24"/>
      <c r="E35" s="2">
        <v>54</v>
      </c>
      <c r="F35" s="27"/>
      <c r="G35" s="2">
        <v>51</v>
      </c>
      <c r="H35" s="27"/>
      <c r="I35" s="2">
        <f t="shared" si="0"/>
        <v>3</v>
      </c>
      <c r="J35" s="10">
        <f t="shared" si="1"/>
        <v>0.94444444444444442</v>
      </c>
      <c r="K35" s="30"/>
    </row>
    <row r="36" spans="1:11" x14ac:dyDescent="0.25">
      <c r="A36" s="24"/>
      <c r="B36" s="24"/>
      <c r="C36" s="3" t="s">
        <v>87</v>
      </c>
      <c r="D36" s="24"/>
      <c r="E36" s="2">
        <v>64</v>
      </c>
      <c r="F36" s="27"/>
      <c r="G36" s="2">
        <v>63</v>
      </c>
      <c r="H36" s="27"/>
      <c r="I36" s="2">
        <f t="shared" si="0"/>
        <v>1</v>
      </c>
      <c r="J36" s="10">
        <f t="shared" si="1"/>
        <v>0.984375</v>
      </c>
      <c r="K36" s="30"/>
    </row>
    <row r="37" spans="1:11" x14ac:dyDescent="0.25">
      <c r="A37" s="24"/>
      <c r="B37" s="24"/>
      <c r="C37" s="3" t="s">
        <v>89</v>
      </c>
      <c r="D37" s="24"/>
      <c r="E37" s="2">
        <v>48</v>
      </c>
      <c r="F37" s="27"/>
      <c r="G37" s="2">
        <v>42</v>
      </c>
      <c r="H37" s="27"/>
      <c r="I37" s="2">
        <f t="shared" si="0"/>
        <v>6</v>
      </c>
      <c r="J37" s="10">
        <f t="shared" si="1"/>
        <v>0.875</v>
      </c>
      <c r="K37" s="30"/>
    </row>
    <row r="38" spans="1:11" x14ac:dyDescent="0.25">
      <c r="A38" s="24"/>
      <c r="B38" s="25"/>
      <c r="C38" s="3" t="s">
        <v>88</v>
      </c>
      <c r="D38" s="25"/>
      <c r="E38" s="2">
        <v>51</v>
      </c>
      <c r="F38" s="28"/>
      <c r="G38" s="2">
        <v>47</v>
      </c>
      <c r="H38" s="28"/>
      <c r="I38" s="2">
        <f t="shared" si="0"/>
        <v>4</v>
      </c>
      <c r="J38" s="10">
        <f t="shared" si="1"/>
        <v>0.92156862745098034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>
        <v>38</v>
      </c>
      <c r="F39" s="26">
        <f>SUM(E39:E42)</f>
        <v>239</v>
      </c>
      <c r="G39" s="2">
        <v>37</v>
      </c>
      <c r="H39" s="26">
        <f>SUM(G39:G42)</f>
        <v>216</v>
      </c>
      <c r="I39" s="2">
        <f t="shared" si="0"/>
        <v>1</v>
      </c>
      <c r="J39" s="10">
        <f t="shared" si="1"/>
        <v>0.97368421052631582</v>
      </c>
      <c r="K39" s="29">
        <f>H39/F39</f>
        <v>0.90376569037656906</v>
      </c>
    </row>
    <row r="40" spans="1:11" x14ac:dyDescent="0.25">
      <c r="A40" s="24"/>
      <c r="B40" s="24"/>
      <c r="C40" s="3" t="s">
        <v>92</v>
      </c>
      <c r="D40" s="24"/>
      <c r="E40" s="2">
        <v>73</v>
      </c>
      <c r="F40" s="27"/>
      <c r="G40" s="2">
        <v>65</v>
      </c>
      <c r="H40" s="27"/>
      <c r="I40" s="2">
        <f t="shared" si="0"/>
        <v>8</v>
      </c>
      <c r="J40" s="10">
        <f t="shared" si="1"/>
        <v>0.8904109589041096</v>
      </c>
      <c r="K40" s="30"/>
    </row>
    <row r="41" spans="1:11" x14ac:dyDescent="0.25">
      <c r="A41" s="24"/>
      <c r="B41" s="24"/>
      <c r="C41" s="3" t="s">
        <v>93</v>
      </c>
      <c r="D41" s="24"/>
      <c r="E41" s="2">
        <v>64</v>
      </c>
      <c r="F41" s="27"/>
      <c r="G41" s="2">
        <v>56</v>
      </c>
      <c r="H41" s="27"/>
      <c r="I41" s="2">
        <f t="shared" si="0"/>
        <v>8</v>
      </c>
      <c r="J41" s="10">
        <f t="shared" si="1"/>
        <v>0.875</v>
      </c>
      <c r="K41" s="30"/>
    </row>
    <row r="42" spans="1:11" x14ac:dyDescent="0.25">
      <c r="A42" s="25"/>
      <c r="B42" s="25"/>
      <c r="C42" s="3" t="s">
        <v>94</v>
      </c>
      <c r="D42" s="25"/>
      <c r="E42" s="2">
        <v>64</v>
      </c>
      <c r="F42" s="28"/>
      <c r="G42" s="2">
        <v>58</v>
      </c>
      <c r="H42" s="28"/>
      <c r="I42" s="2">
        <f t="shared" si="0"/>
        <v>6</v>
      </c>
      <c r="J42" s="10">
        <f t="shared" si="1"/>
        <v>0.90625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>
        <v>53</v>
      </c>
      <c r="F43" s="26">
        <f>SUM(E43:E47)</f>
        <v>246</v>
      </c>
      <c r="G43" s="2">
        <v>51</v>
      </c>
      <c r="H43" s="26">
        <f>SUM(G43:G47)</f>
        <v>200</v>
      </c>
      <c r="I43" s="2">
        <f t="shared" si="0"/>
        <v>2</v>
      </c>
      <c r="J43" s="10">
        <f t="shared" si="1"/>
        <v>0.96226415094339623</v>
      </c>
      <c r="K43" s="29">
        <f>H43/F43</f>
        <v>0.81300813008130079</v>
      </c>
    </row>
    <row r="44" spans="1:11" x14ac:dyDescent="0.25">
      <c r="A44" s="24"/>
      <c r="B44" s="24"/>
      <c r="C44" s="3" t="s">
        <v>39</v>
      </c>
      <c r="D44" s="24"/>
      <c r="E44" s="2">
        <v>38</v>
      </c>
      <c r="F44" s="27"/>
      <c r="G44" s="2">
        <v>37</v>
      </c>
      <c r="H44" s="27"/>
      <c r="I44" s="2">
        <f t="shared" si="0"/>
        <v>1</v>
      </c>
      <c r="J44" s="10">
        <f t="shared" si="1"/>
        <v>0.97368421052631582</v>
      </c>
      <c r="K44" s="30"/>
    </row>
    <row r="45" spans="1:11" x14ac:dyDescent="0.25">
      <c r="A45" s="24"/>
      <c r="B45" s="24"/>
      <c r="C45" s="3" t="s">
        <v>40</v>
      </c>
      <c r="D45" s="24"/>
      <c r="E45" s="2">
        <v>94</v>
      </c>
      <c r="F45" s="27"/>
      <c r="G45" s="2">
        <v>76</v>
      </c>
      <c r="H45" s="27"/>
      <c r="I45" s="2">
        <f t="shared" si="0"/>
        <v>18</v>
      </c>
      <c r="J45" s="10">
        <f t="shared" si="1"/>
        <v>0.80851063829787229</v>
      </c>
      <c r="K45" s="30"/>
    </row>
    <row r="46" spans="1:11" x14ac:dyDescent="0.25">
      <c r="A46" s="24"/>
      <c r="B46" s="24"/>
      <c r="C46" s="3" t="s">
        <v>41</v>
      </c>
      <c r="D46" s="24"/>
      <c r="E46" s="2">
        <v>33</v>
      </c>
      <c r="F46" s="27"/>
      <c r="G46" s="2">
        <v>20</v>
      </c>
      <c r="H46" s="27"/>
      <c r="I46" s="2">
        <f t="shared" si="0"/>
        <v>13</v>
      </c>
      <c r="J46" s="10">
        <f t="shared" si="1"/>
        <v>0.60606060606060608</v>
      </c>
      <c r="K46" s="30"/>
    </row>
    <row r="47" spans="1:11" x14ac:dyDescent="0.25">
      <c r="A47" s="24"/>
      <c r="B47" s="25"/>
      <c r="C47" s="3" t="s">
        <v>42</v>
      </c>
      <c r="D47" s="25"/>
      <c r="E47" s="2">
        <v>28</v>
      </c>
      <c r="F47" s="28"/>
      <c r="G47" s="2">
        <v>16</v>
      </c>
      <c r="H47" s="28"/>
      <c r="I47" s="2">
        <f t="shared" si="0"/>
        <v>12</v>
      </c>
      <c r="J47" s="10">
        <f t="shared" si="1"/>
        <v>0.5714285714285714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>
        <v>37</v>
      </c>
      <c r="F48" s="26">
        <f>SUM(E48:E55)</f>
        <v>234</v>
      </c>
      <c r="G48" s="2">
        <v>34</v>
      </c>
      <c r="H48" s="26">
        <f>SUM(G48:G55)</f>
        <v>215</v>
      </c>
      <c r="I48" s="2">
        <f t="shared" si="0"/>
        <v>3</v>
      </c>
      <c r="J48" s="10">
        <f t="shared" si="1"/>
        <v>0.91891891891891897</v>
      </c>
      <c r="K48" s="29">
        <f>H48/F48</f>
        <v>0.91880341880341876</v>
      </c>
    </row>
    <row r="49" spans="1:11" x14ac:dyDescent="0.25">
      <c r="A49" s="24"/>
      <c r="B49" s="24"/>
      <c r="C49" s="3" t="s">
        <v>47</v>
      </c>
      <c r="D49" s="24"/>
      <c r="E49" s="2">
        <v>76</v>
      </c>
      <c r="F49" s="27"/>
      <c r="G49" s="2">
        <v>73</v>
      </c>
      <c r="H49" s="27"/>
      <c r="I49" s="2">
        <f t="shared" si="0"/>
        <v>3</v>
      </c>
      <c r="J49" s="10">
        <f t="shared" si="1"/>
        <v>0.96052631578947367</v>
      </c>
      <c r="K49" s="30"/>
    </row>
    <row r="50" spans="1:11" x14ac:dyDescent="0.25">
      <c r="A50" s="24"/>
      <c r="B50" s="24"/>
      <c r="C50" s="3" t="s">
        <v>48</v>
      </c>
      <c r="D50" s="24"/>
      <c r="E50" s="2">
        <v>12</v>
      </c>
      <c r="F50" s="27"/>
      <c r="G50" s="2">
        <v>10</v>
      </c>
      <c r="H50" s="27"/>
      <c r="I50" s="2">
        <f t="shared" si="0"/>
        <v>2</v>
      </c>
      <c r="J50" s="10">
        <f t="shared" si="1"/>
        <v>0.83333333333333337</v>
      </c>
      <c r="K50" s="30"/>
    </row>
    <row r="51" spans="1:11" x14ac:dyDescent="0.25">
      <c r="A51" s="24"/>
      <c r="B51" s="24"/>
      <c r="C51" s="3" t="s">
        <v>49</v>
      </c>
      <c r="D51" s="24"/>
      <c r="E51" s="2">
        <v>9</v>
      </c>
      <c r="F51" s="27"/>
      <c r="G51" s="2">
        <v>9</v>
      </c>
      <c r="H51" s="27"/>
      <c r="I51" s="2">
        <f t="shared" si="0"/>
        <v>0</v>
      </c>
      <c r="J51" s="10">
        <f t="shared" si="1"/>
        <v>1</v>
      </c>
      <c r="K51" s="30"/>
    </row>
    <row r="52" spans="1:11" x14ac:dyDescent="0.25">
      <c r="A52" s="24"/>
      <c r="B52" s="24"/>
      <c r="C52" s="3" t="s">
        <v>50</v>
      </c>
      <c r="D52" s="24"/>
      <c r="E52" s="2">
        <v>9</v>
      </c>
      <c r="F52" s="27"/>
      <c r="G52" s="2">
        <v>7</v>
      </c>
      <c r="H52" s="27"/>
      <c r="I52" s="2">
        <f t="shared" si="0"/>
        <v>2</v>
      </c>
      <c r="J52" s="10">
        <f t="shared" si="1"/>
        <v>0.77777777777777779</v>
      </c>
      <c r="K52" s="30"/>
    </row>
    <row r="53" spans="1:11" x14ac:dyDescent="0.25">
      <c r="A53" s="24"/>
      <c r="B53" s="24"/>
      <c r="C53" s="3" t="s">
        <v>51</v>
      </c>
      <c r="D53" s="24"/>
      <c r="E53" s="2">
        <v>40</v>
      </c>
      <c r="F53" s="27"/>
      <c r="G53" s="2">
        <v>36</v>
      </c>
      <c r="H53" s="27"/>
      <c r="I53" s="2">
        <f t="shared" si="0"/>
        <v>4</v>
      </c>
      <c r="J53" s="10">
        <f t="shared" si="1"/>
        <v>0.9</v>
      </c>
      <c r="K53" s="30"/>
    </row>
    <row r="54" spans="1:11" x14ac:dyDescent="0.25">
      <c r="A54" s="24"/>
      <c r="B54" s="24"/>
      <c r="C54" s="3" t="s">
        <v>52</v>
      </c>
      <c r="D54" s="24"/>
      <c r="E54" s="2">
        <v>22</v>
      </c>
      <c r="F54" s="27"/>
      <c r="G54" s="2">
        <v>19</v>
      </c>
      <c r="H54" s="27"/>
      <c r="I54" s="2">
        <f t="shared" si="0"/>
        <v>3</v>
      </c>
      <c r="J54" s="10">
        <f t="shared" si="1"/>
        <v>0.86363636363636365</v>
      </c>
      <c r="K54" s="30"/>
    </row>
    <row r="55" spans="1:11" x14ac:dyDescent="0.25">
      <c r="A55" s="25"/>
      <c r="B55" s="25"/>
      <c r="C55" s="3" t="s">
        <v>43</v>
      </c>
      <c r="D55" s="25"/>
      <c r="E55" s="2">
        <v>29</v>
      </c>
      <c r="F55" s="28"/>
      <c r="G55" s="2">
        <v>27</v>
      </c>
      <c r="H55" s="28"/>
      <c r="I55" s="2">
        <f t="shared" si="0"/>
        <v>2</v>
      </c>
      <c r="J55" s="10">
        <f t="shared" si="1"/>
        <v>0.93103448275862066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>
        <v>56</v>
      </c>
      <c r="F56" s="26">
        <f>SUM(E56:E59)</f>
        <v>265</v>
      </c>
      <c r="G56" s="2">
        <v>35</v>
      </c>
      <c r="H56" s="26">
        <f>SUM(G56:G59)</f>
        <v>229</v>
      </c>
      <c r="I56" s="2">
        <f t="shared" si="0"/>
        <v>21</v>
      </c>
      <c r="J56" s="10">
        <f t="shared" si="1"/>
        <v>0.625</v>
      </c>
      <c r="K56" s="29">
        <f>H56/F56</f>
        <v>0.86415094339622645</v>
      </c>
    </row>
    <row r="57" spans="1:11" x14ac:dyDescent="0.25">
      <c r="A57" s="24"/>
      <c r="B57" s="24"/>
      <c r="C57" s="3" t="s">
        <v>67</v>
      </c>
      <c r="D57" s="24"/>
      <c r="E57" s="2">
        <v>51</v>
      </c>
      <c r="F57" s="27"/>
      <c r="G57" s="2">
        <v>38</v>
      </c>
      <c r="H57" s="27"/>
      <c r="I57" s="2">
        <f t="shared" si="0"/>
        <v>13</v>
      </c>
      <c r="J57" s="10">
        <f t="shared" si="1"/>
        <v>0.74509803921568629</v>
      </c>
      <c r="K57" s="30"/>
    </row>
    <row r="58" spans="1:11" x14ac:dyDescent="0.25">
      <c r="A58" s="24"/>
      <c r="B58" s="24"/>
      <c r="C58" s="3" t="s">
        <v>68</v>
      </c>
      <c r="D58" s="24"/>
      <c r="E58" s="2">
        <v>57</v>
      </c>
      <c r="F58" s="27"/>
      <c r="G58" s="2">
        <v>57</v>
      </c>
      <c r="H58" s="27"/>
      <c r="I58" s="2">
        <f t="shared" si="0"/>
        <v>0</v>
      </c>
      <c r="J58" s="10">
        <f t="shared" si="1"/>
        <v>1</v>
      </c>
      <c r="K58" s="30"/>
    </row>
    <row r="59" spans="1:11" x14ac:dyDescent="0.25">
      <c r="A59" s="24"/>
      <c r="B59" s="24"/>
      <c r="C59" s="3" t="s">
        <v>69</v>
      </c>
      <c r="D59" s="25"/>
      <c r="E59" s="2">
        <v>101</v>
      </c>
      <c r="F59" s="28"/>
      <c r="G59" s="2">
        <v>99</v>
      </c>
      <c r="H59" s="28"/>
      <c r="I59" s="2">
        <f t="shared" si="0"/>
        <v>2</v>
      </c>
      <c r="J59" s="10">
        <f t="shared" si="1"/>
        <v>0.98019801980198018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>
        <v>73</v>
      </c>
      <c r="F60" s="26">
        <f>SUM(E60:E63)</f>
        <v>204</v>
      </c>
      <c r="G60" s="2">
        <v>19</v>
      </c>
      <c r="H60" s="26">
        <f>SUM(G60:G63)</f>
        <v>86</v>
      </c>
      <c r="I60" s="2">
        <f t="shared" si="0"/>
        <v>54</v>
      </c>
      <c r="J60" s="10">
        <f t="shared" si="1"/>
        <v>0.26027397260273971</v>
      </c>
      <c r="K60" s="29">
        <f>H60/F60</f>
        <v>0.42156862745098039</v>
      </c>
    </row>
    <row r="61" spans="1:11" x14ac:dyDescent="0.25">
      <c r="A61" s="24"/>
      <c r="B61" s="24"/>
      <c r="C61" s="3" t="s">
        <v>71</v>
      </c>
      <c r="D61" s="24"/>
      <c r="E61" s="2">
        <v>65</v>
      </c>
      <c r="F61" s="27"/>
      <c r="G61" s="2">
        <v>39</v>
      </c>
      <c r="H61" s="27"/>
      <c r="I61" s="2">
        <f t="shared" si="0"/>
        <v>26</v>
      </c>
      <c r="J61" s="10">
        <f t="shared" si="1"/>
        <v>0.6</v>
      </c>
      <c r="K61" s="30"/>
    </row>
    <row r="62" spans="1:11" x14ac:dyDescent="0.25">
      <c r="A62" s="24"/>
      <c r="B62" s="24"/>
      <c r="C62" s="3" t="s">
        <v>72</v>
      </c>
      <c r="D62" s="24"/>
      <c r="E62" s="2">
        <v>31</v>
      </c>
      <c r="F62" s="27"/>
      <c r="G62" s="2">
        <v>17</v>
      </c>
      <c r="H62" s="27"/>
      <c r="I62" s="2">
        <f t="shared" si="0"/>
        <v>14</v>
      </c>
      <c r="J62" s="10">
        <f t="shared" si="1"/>
        <v>0.54838709677419351</v>
      </c>
      <c r="K62" s="30"/>
    </row>
    <row r="63" spans="1:11" x14ac:dyDescent="0.25">
      <c r="A63" s="25"/>
      <c r="B63" s="25"/>
      <c r="C63" s="3" t="s">
        <v>73</v>
      </c>
      <c r="D63" s="25"/>
      <c r="E63" s="2">
        <v>35</v>
      </c>
      <c r="F63" s="28"/>
      <c r="G63" s="2">
        <v>11</v>
      </c>
      <c r="H63" s="28"/>
      <c r="I63" s="2">
        <f t="shared" si="0"/>
        <v>24</v>
      </c>
      <c r="J63" s="10">
        <f t="shared" si="1"/>
        <v>0.31428571428571428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>
        <v>270</v>
      </c>
      <c r="F64" s="5">
        <f>E64</f>
        <v>270</v>
      </c>
      <c r="G64" s="2">
        <v>234</v>
      </c>
      <c r="H64" s="5">
        <f>SUM(G64:G64)</f>
        <v>234</v>
      </c>
      <c r="I64" s="2">
        <f t="shared" si="0"/>
        <v>36</v>
      </c>
      <c r="J64" s="10">
        <f t="shared" si="1"/>
        <v>0.8666666666666667</v>
      </c>
      <c r="K64" s="10">
        <f>H64/F64</f>
        <v>0.8666666666666667</v>
      </c>
    </row>
    <row r="65" spans="1:11" x14ac:dyDescent="0.25">
      <c r="A65" s="3" t="s">
        <v>11</v>
      </c>
      <c r="B65" s="41"/>
      <c r="C65" s="42"/>
      <c r="D65" s="3" t="s">
        <v>103</v>
      </c>
      <c r="E65" s="2">
        <v>145</v>
      </c>
      <c r="F65" s="5">
        <f>E65</f>
        <v>145</v>
      </c>
      <c r="G65" s="2">
        <v>116</v>
      </c>
      <c r="H65" s="5">
        <f>SUM(G65:G65)</f>
        <v>116</v>
      </c>
      <c r="I65" s="2">
        <f t="shared" si="0"/>
        <v>29</v>
      </c>
      <c r="J65" s="10">
        <f t="shared" si="1"/>
        <v>0.8</v>
      </c>
      <c r="K65" s="10">
        <f>H65/F65</f>
        <v>0.8</v>
      </c>
    </row>
    <row r="66" spans="1:11" ht="15.6" customHeight="1" x14ac:dyDescent="0.25">
      <c r="A66" s="23" t="s">
        <v>7</v>
      </c>
      <c r="B66" s="41"/>
      <c r="C66" s="42"/>
      <c r="D66" s="3" t="s">
        <v>95</v>
      </c>
      <c r="E66" s="45">
        <v>225</v>
      </c>
      <c r="F66" s="26">
        <f>E66</f>
        <v>225</v>
      </c>
      <c r="G66" s="2">
        <v>109</v>
      </c>
      <c r="H66" s="26">
        <f>SUM(G66:G67)</f>
        <v>220</v>
      </c>
      <c r="I66" s="45">
        <f>F66-H66</f>
        <v>5</v>
      </c>
      <c r="J66" s="29">
        <f>H66/F66</f>
        <v>0.97777777777777775</v>
      </c>
      <c r="K66" s="29">
        <f>H66/F66</f>
        <v>0.97777777777777775</v>
      </c>
    </row>
    <row r="67" spans="1:11" x14ac:dyDescent="0.25">
      <c r="A67" s="25"/>
      <c r="B67" s="41"/>
      <c r="C67" s="42"/>
      <c r="D67" s="3" t="s">
        <v>96</v>
      </c>
      <c r="E67" s="46"/>
      <c r="F67" s="28"/>
      <c r="G67" s="2">
        <v>111</v>
      </c>
      <c r="H67" s="28"/>
      <c r="I67" s="46"/>
      <c r="J67" s="31"/>
      <c r="K67" s="31"/>
    </row>
    <row r="68" spans="1:11" x14ac:dyDescent="0.25">
      <c r="A68" s="3" t="s">
        <v>21</v>
      </c>
      <c r="B68" s="41"/>
      <c r="C68" s="42"/>
      <c r="D68" s="3" t="s">
        <v>95</v>
      </c>
      <c r="E68" s="2">
        <v>251</v>
      </c>
      <c r="F68" s="5">
        <f>E68</f>
        <v>251</v>
      </c>
      <c r="G68" s="2">
        <v>243</v>
      </c>
      <c r="H68" s="5">
        <f>SUM(G68:G68)</f>
        <v>243</v>
      </c>
      <c r="I68" s="2">
        <f>E68-G68</f>
        <v>8</v>
      </c>
      <c r="J68" s="10">
        <f t="shared" si="1"/>
        <v>0.96812749003984067</v>
      </c>
      <c r="K68" s="10">
        <f>H68/F68</f>
        <v>0.96812749003984067</v>
      </c>
    </row>
    <row r="69" spans="1:11" x14ac:dyDescent="0.25">
      <c r="A69" s="3" t="s">
        <v>22</v>
      </c>
      <c r="B69" s="41"/>
      <c r="C69" s="42"/>
      <c r="D69" s="3" t="s">
        <v>95</v>
      </c>
      <c r="E69" s="2">
        <v>113</v>
      </c>
      <c r="F69" s="5">
        <f t="shared" ref="F69:F78" si="2">E69</f>
        <v>113</v>
      </c>
      <c r="G69" s="2">
        <v>113</v>
      </c>
      <c r="H69" s="5">
        <f t="shared" ref="H69:H78" si="3">SUM(G69:G69)</f>
        <v>113</v>
      </c>
      <c r="I69" s="2">
        <f t="shared" ref="I69:I74" si="4">E69-G69</f>
        <v>0</v>
      </c>
      <c r="J69" s="10">
        <f>G69/E69</f>
        <v>1</v>
      </c>
      <c r="K69" s="10">
        <f>H69/F69</f>
        <v>1</v>
      </c>
    </row>
    <row r="70" spans="1:11" x14ac:dyDescent="0.25">
      <c r="A70" s="23" t="s">
        <v>14</v>
      </c>
      <c r="B70" s="41"/>
      <c r="C70" s="42"/>
      <c r="D70" s="3" t="s">
        <v>97</v>
      </c>
      <c r="E70" s="45">
        <v>322</v>
      </c>
      <c r="F70" s="26">
        <f>E70</f>
        <v>322</v>
      </c>
      <c r="G70" s="2">
        <v>172</v>
      </c>
      <c r="H70" s="26">
        <f>G70+G71</f>
        <v>297</v>
      </c>
      <c r="I70" s="45">
        <f>F70-H70</f>
        <v>25</v>
      </c>
      <c r="J70" s="29">
        <f>H70/F70</f>
        <v>0.92236024844720499</v>
      </c>
      <c r="K70" s="29">
        <f>H70/F70</f>
        <v>0.92236024844720499</v>
      </c>
    </row>
    <row r="71" spans="1:11" x14ac:dyDescent="0.25">
      <c r="A71" s="25"/>
      <c r="B71" s="41"/>
      <c r="C71" s="42"/>
      <c r="D71" s="3" t="s">
        <v>98</v>
      </c>
      <c r="E71" s="46"/>
      <c r="F71" s="28"/>
      <c r="G71" s="2">
        <v>125</v>
      </c>
      <c r="H71" s="28"/>
      <c r="I71" s="46"/>
      <c r="J71" s="31"/>
      <c r="K71" s="31"/>
    </row>
    <row r="72" spans="1:11" x14ac:dyDescent="0.25">
      <c r="A72" s="3" t="s">
        <v>15</v>
      </c>
      <c r="B72" s="41"/>
      <c r="C72" s="42"/>
      <c r="D72" s="3" t="s">
        <v>97</v>
      </c>
      <c r="E72" s="2">
        <v>91</v>
      </c>
      <c r="F72" s="5">
        <f t="shared" si="2"/>
        <v>91</v>
      </c>
      <c r="G72" s="2">
        <v>88</v>
      </c>
      <c r="H72" s="5">
        <f t="shared" si="3"/>
        <v>88</v>
      </c>
      <c r="I72" s="2">
        <f>E72-G72</f>
        <v>3</v>
      </c>
      <c r="J72" s="10">
        <f>G72/E72</f>
        <v>0.96703296703296704</v>
      </c>
      <c r="K72" s="10">
        <f t="shared" ref="K72:K74" si="5">H72/F72</f>
        <v>0.96703296703296704</v>
      </c>
    </row>
    <row r="73" spans="1:11" x14ac:dyDescent="0.25">
      <c r="A73" s="3" t="s">
        <v>16</v>
      </c>
      <c r="B73" s="41"/>
      <c r="C73" s="42"/>
      <c r="D73" s="3" t="s">
        <v>97</v>
      </c>
      <c r="E73" s="2">
        <v>201</v>
      </c>
      <c r="F73" s="5">
        <f t="shared" si="2"/>
        <v>201</v>
      </c>
      <c r="G73" s="2">
        <v>39</v>
      </c>
      <c r="H73" s="5">
        <f t="shared" si="3"/>
        <v>39</v>
      </c>
      <c r="I73" s="2">
        <f t="shared" si="4"/>
        <v>162</v>
      </c>
      <c r="J73" s="10">
        <f t="shared" ref="J73:J74" si="6">G73/E73</f>
        <v>0.19402985074626866</v>
      </c>
      <c r="K73" s="10">
        <f t="shared" si="5"/>
        <v>0.19402985074626866</v>
      </c>
    </row>
    <row r="74" spans="1:11" x14ac:dyDescent="0.25">
      <c r="A74" s="3" t="s">
        <v>17</v>
      </c>
      <c r="B74" s="43"/>
      <c r="C74" s="44"/>
      <c r="D74" s="3" t="s">
        <v>97</v>
      </c>
      <c r="E74" s="2">
        <v>104</v>
      </c>
      <c r="F74" s="5">
        <f t="shared" si="2"/>
        <v>104</v>
      </c>
      <c r="G74" s="2">
        <v>93</v>
      </c>
      <c r="H74" s="5">
        <f t="shared" si="3"/>
        <v>93</v>
      </c>
      <c r="I74" s="2">
        <f t="shared" si="4"/>
        <v>11</v>
      </c>
      <c r="J74" s="10">
        <f t="shared" si="6"/>
        <v>0.89423076923076927</v>
      </c>
      <c r="K74" s="10">
        <f t="shared" si="5"/>
        <v>0.89423076923076927</v>
      </c>
    </row>
    <row r="75" spans="1:11" x14ac:dyDescent="0.25">
      <c r="A75" s="16" t="s">
        <v>19</v>
      </c>
      <c r="B75" s="39"/>
      <c r="C75" s="40"/>
      <c r="D75" s="3" t="s">
        <v>100</v>
      </c>
      <c r="E75" s="15">
        <v>248</v>
      </c>
      <c r="F75" s="17">
        <f>E75</f>
        <v>248</v>
      </c>
      <c r="G75" s="2">
        <v>3</v>
      </c>
      <c r="H75" s="5">
        <f t="shared" si="3"/>
        <v>3</v>
      </c>
      <c r="I75" s="15">
        <f>F75-H75</f>
        <v>245</v>
      </c>
      <c r="J75" s="18">
        <f>H75/F75</f>
        <v>1.2096774193548387E-2</v>
      </c>
      <c r="K75" s="18">
        <f>H75/F75</f>
        <v>1.2096774193548387E-2</v>
      </c>
    </row>
    <row r="76" spans="1:11" x14ac:dyDescent="0.25">
      <c r="A76" s="3" t="s">
        <v>20</v>
      </c>
      <c r="B76" s="41"/>
      <c r="C76" s="42"/>
      <c r="D76" s="3" t="s">
        <v>100</v>
      </c>
      <c r="E76" s="2">
        <v>244</v>
      </c>
      <c r="F76" s="5">
        <f t="shared" si="2"/>
        <v>244</v>
      </c>
      <c r="G76" s="2">
        <v>127</v>
      </c>
      <c r="H76" s="5">
        <f t="shared" si="3"/>
        <v>127</v>
      </c>
      <c r="I76" s="2">
        <f t="shared" ref="I76:I78" si="7">E76-G76</f>
        <v>117</v>
      </c>
      <c r="J76" s="10">
        <f t="shared" ref="J76:K78" si="8">G76/E76</f>
        <v>0.52049180327868849</v>
      </c>
      <c r="K76" s="10">
        <f t="shared" si="8"/>
        <v>0.52049180327868849</v>
      </c>
    </row>
    <row r="77" spans="1:11" x14ac:dyDescent="0.25">
      <c r="A77" s="3" t="s">
        <v>23</v>
      </c>
      <c r="B77" s="41"/>
      <c r="C77" s="42"/>
      <c r="D77" s="3" t="s">
        <v>106</v>
      </c>
      <c r="E77" s="2">
        <v>51</v>
      </c>
      <c r="F77" s="5">
        <f t="shared" si="2"/>
        <v>51</v>
      </c>
      <c r="G77" s="2">
        <v>48</v>
      </c>
      <c r="H77" s="5">
        <f t="shared" si="3"/>
        <v>48</v>
      </c>
      <c r="I77" s="2">
        <f t="shared" si="7"/>
        <v>3</v>
      </c>
      <c r="J77" s="10">
        <f t="shared" si="8"/>
        <v>0.94117647058823528</v>
      </c>
      <c r="K77" s="10">
        <f t="shared" si="8"/>
        <v>0.94117647058823528</v>
      </c>
    </row>
    <row r="78" spans="1:11" x14ac:dyDescent="0.25">
      <c r="A78" s="3" t="s">
        <v>24</v>
      </c>
      <c r="B78" s="43"/>
      <c r="C78" s="44"/>
      <c r="D78" s="3" t="s">
        <v>107</v>
      </c>
      <c r="E78" s="2">
        <v>50</v>
      </c>
      <c r="F78" s="5">
        <f t="shared" si="2"/>
        <v>50</v>
      </c>
      <c r="G78" s="2">
        <v>0</v>
      </c>
      <c r="H78" s="5">
        <f t="shared" si="3"/>
        <v>0</v>
      </c>
      <c r="I78" s="2">
        <f t="shared" si="7"/>
        <v>50</v>
      </c>
      <c r="J78" s="10">
        <f t="shared" si="8"/>
        <v>0</v>
      </c>
      <c r="K78" s="10">
        <f t="shared" si="8"/>
        <v>0</v>
      </c>
    </row>
  </sheetData>
  <mergeCells count="85">
    <mergeCell ref="B75:C78"/>
    <mergeCell ref="E70:E71"/>
    <mergeCell ref="F70:F71"/>
    <mergeCell ref="H70:H71"/>
    <mergeCell ref="I70:I71"/>
    <mergeCell ref="J70:J71"/>
    <mergeCell ref="K70:K71"/>
    <mergeCell ref="K60:K63"/>
    <mergeCell ref="B64:C74"/>
    <mergeCell ref="A66:A67"/>
    <mergeCell ref="E66:E67"/>
    <mergeCell ref="F66:F67"/>
    <mergeCell ref="H66:H67"/>
    <mergeCell ref="I66:I67"/>
    <mergeCell ref="J66:J67"/>
    <mergeCell ref="K66:K67"/>
    <mergeCell ref="A70:A71"/>
    <mergeCell ref="K48:K55"/>
    <mergeCell ref="A56:A63"/>
    <mergeCell ref="B56:B63"/>
    <mergeCell ref="D56:D59"/>
    <mergeCell ref="F56:F59"/>
    <mergeCell ref="H56:H59"/>
    <mergeCell ref="K56:K59"/>
    <mergeCell ref="D60:D63"/>
    <mergeCell ref="F60:F63"/>
    <mergeCell ref="H60:H63"/>
    <mergeCell ref="A43:A55"/>
    <mergeCell ref="B43:B47"/>
    <mergeCell ref="D43:D47"/>
    <mergeCell ref="F43:F47"/>
    <mergeCell ref="H43:H47"/>
    <mergeCell ref="K43:K47"/>
    <mergeCell ref="B48:B55"/>
    <mergeCell ref="D48:D55"/>
    <mergeCell ref="F48:F55"/>
    <mergeCell ref="H48:H55"/>
    <mergeCell ref="B34:B38"/>
    <mergeCell ref="D34:D38"/>
    <mergeCell ref="F34:F38"/>
    <mergeCell ref="H34:H38"/>
    <mergeCell ref="K34:K38"/>
    <mergeCell ref="B39:B42"/>
    <mergeCell ref="D39:D42"/>
    <mergeCell ref="F39:F42"/>
    <mergeCell ref="H39:H42"/>
    <mergeCell ref="K39:K42"/>
    <mergeCell ref="B25:B28"/>
    <mergeCell ref="D25:D28"/>
    <mergeCell ref="F25:F28"/>
    <mergeCell ref="H25:H28"/>
    <mergeCell ref="K25:K28"/>
    <mergeCell ref="B29:B33"/>
    <mergeCell ref="D29:D33"/>
    <mergeCell ref="F29:F33"/>
    <mergeCell ref="H29:H33"/>
    <mergeCell ref="K29:K33"/>
    <mergeCell ref="H11:H15"/>
    <mergeCell ref="K11:K15"/>
    <mergeCell ref="B21:B24"/>
    <mergeCell ref="D21:D24"/>
    <mergeCell ref="F21:F24"/>
    <mergeCell ref="H21:H24"/>
    <mergeCell ref="K21:K24"/>
    <mergeCell ref="B16:B20"/>
    <mergeCell ref="D16:D20"/>
    <mergeCell ref="F16:F20"/>
    <mergeCell ref="H16:H20"/>
    <mergeCell ref="K16:K20"/>
    <mergeCell ref="A1:K1"/>
    <mergeCell ref="A2:K2"/>
    <mergeCell ref="A5:A42"/>
    <mergeCell ref="B5:B7"/>
    <mergeCell ref="D5:D7"/>
    <mergeCell ref="F5:F7"/>
    <mergeCell ref="H5:H7"/>
    <mergeCell ref="K5:K7"/>
    <mergeCell ref="B8:B10"/>
    <mergeCell ref="D8:D10"/>
    <mergeCell ref="F8:F10"/>
    <mergeCell ref="H8:H10"/>
    <mergeCell ref="K8:K10"/>
    <mergeCell ref="B11:B15"/>
    <mergeCell ref="D11:D15"/>
    <mergeCell ref="F11:F15"/>
  </mergeCells>
  <phoneticPr fontId="1" type="noConversion"/>
  <conditionalFormatting sqref="J5:K78">
    <cfRule type="cellIs" dxfId="6" priority="1" operator="lessThan">
      <formula>0.9</formula>
    </cfRule>
  </conditionalFormatting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78"/>
  <sheetViews>
    <sheetView workbookViewId="0">
      <selection activeCell="K16" sqref="K16:K20"/>
    </sheetView>
  </sheetViews>
  <sheetFormatPr defaultRowHeight="16.5" x14ac:dyDescent="0.25"/>
  <cols>
    <col min="5" max="5" width="9.125" bestFit="1" customWidth="1"/>
    <col min="10" max="10" width="9.75" bestFit="1" customWidth="1"/>
    <col min="11" max="11" width="10.25" bestFit="1" customWidth="1"/>
  </cols>
  <sheetData>
    <row r="1" spans="1:11" ht="26.25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6.25" x14ac:dyDescent="0.25">
      <c r="A2" s="32" t="s">
        <v>134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x14ac:dyDescent="0.25">
      <c r="A4" s="7"/>
      <c r="B4" s="7"/>
      <c r="C4" s="7"/>
      <c r="D4" s="7"/>
      <c r="E4" s="8"/>
      <c r="F4" s="8">
        <f>F5+F8+F11+F16+F21+F25+F29+F34+F39+F43+F48+F56+F60+F64+F65+F66+F68+F69+F70+F72++F73+F74+F75+F76+F77</f>
        <v>5295</v>
      </c>
      <c r="G4" s="8"/>
      <c r="H4" s="8">
        <f>SUM(H5:H77)</f>
        <v>4086</v>
      </c>
      <c r="I4" s="8">
        <f>SUM(I5:I77)</f>
        <v>1209</v>
      </c>
      <c r="J4" s="8"/>
      <c r="K4" s="13">
        <f>H4/F4</f>
        <v>0.77167138810198299</v>
      </c>
    </row>
    <row r="5" spans="1:11" x14ac:dyDescent="0.25">
      <c r="A5" s="23" t="s">
        <v>2</v>
      </c>
      <c r="B5" s="23" t="s">
        <v>3</v>
      </c>
      <c r="C5" s="3" t="s">
        <v>135</v>
      </c>
      <c r="D5" s="33" t="s">
        <v>96</v>
      </c>
      <c r="E5" s="9">
        <v>68</v>
      </c>
      <c r="F5" s="26">
        <f>SUM(E5:E7)</f>
        <v>170</v>
      </c>
      <c r="G5" s="9">
        <v>67</v>
      </c>
      <c r="H5" s="26">
        <f>SUM(G5:G7)</f>
        <v>160</v>
      </c>
      <c r="I5" s="2">
        <f>E5-G5</f>
        <v>1</v>
      </c>
      <c r="J5" s="10">
        <f>G5/E5</f>
        <v>0.98529411764705888</v>
      </c>
      <c r="K5" s="29">
        <f>H5/F5</f>
        <v>0.94117647058823528</v>
      </c>
    </row>
    <row r="6" spans="1:11" x14ac:dyDescent="0.25">
      <c r="A6" s="24"/>
      <c r="B6" s="24"/>
      <c r="C6" s="3" t="s">
        <v>29</v>
      </c>
      <c r="D6" s="34"/>
      <c r="E6" s="9">
        <v>62</v>
      </c>
      <c r="F6" s="27"/>
      <c r="G6" s="9">
        <v>55</v>
      </c>
      <c r="H6" s="27"/>
      <c r="I6" s="2">
        <f t="shared" ref="I6:I65" si="0">E6-G6</f>
        <v>7</v>
      </c>
      <c r="J6" s="10">
        <f t="shared" ref="J6:J68" si="1">G6/E6</f>
        <v>0.88709677419354838</v>
      </c>
      <c r="K6" s="30"/>
    </row>
    <row r="7" spans="1:11" x14ac:dyDescent="0.25">
      <c r="A7" s="24"/>
      <c r="B7" s="25"/>
      <c r="C7" s="3" t="s">
        <v>78</v>
      </c>
      <c r="D7" s="35"/>
      <c r="E7" s="2">
        <v>40</v>
      </c>
      <c r="F7" s="28"/>
      <c r="G7" s="2">
        <v>38</v>
      </c>
      <c r="H7" s="28"/>
      <c r="I7" s="2">
        <f>E7-G7</f>
        <v>2</v>
      </c>
      <c r="J7" s="10">
        <f t="shared" si="1"/>
        <v>0.95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>
        <v>95</v>
      </c>
      <c r="F8" s="26">
        <f>SUM(E8:E10)</f>
        <v>277</v>
      </c>
      <c r="G8" s="9">
        <v>70</v>
      </c>
      <c r="H8" s="26">
        <f>SUM(G8:G10)</f>
        <v>179</v>
      </c>
      <c r="I8" s="2">
        <f t="shared" si="0"/>
        <v>25</v>
      </c>
      <c r="J8" s="10">
        <f t="shared" si="1"/>
        <v>0.73684210526315785</v>
      </c>
      <c r="K8" s="36">
        <f>H8/F8</f>
        <v>0.64620938628158842</v>
      </c>
    </row>
    <row r="9" spans="1:11" x14ac:dyDescent="0.25">
      <c r="A9" s="24"/>
      <c r="B9" s="34"/>
      <c r="C9" s="11" t="s">
        <v>74</v>
      </c>
      <c r="D9" s="34"/>
      <c r="E9" s="9">
        <v>104</v>
      </c>
      <c r="F9" s="27"/>
      <c r="G9" s="9">
        <v>52</v>
      </c>
      <c r="H9" s="27"/>
      <c r="I9" s="2">
        <f t="shared" si="0"/>
        <v>52</v>
      </c>
      <c r="J9" s="10">
        <f t="shared" si="1"/>
        <v>0.5</v>
      </c>
      <c r="K9" s="37"/>
    </row>
    <row r="10" spans="1:11" x14ac:dyDescent="0.25">
      <c r="A10" s="24"/>
      <c r="B10" s="35"/>
      <c r="C10" s="11" t="s">
        <v>32</v>
      </c>
      <c r="D10" s="35"/>
      <c r="E10" s="9">
        <v>78</v>
      </c>
      <c r="F10" s="28"/>
      <c r="G10" s="9">
        <v>57</v>
      </c>
      <c r="H10" s="28"/>
      <c r="I10" s="2">
        <f t="shared" si="0"/>
        <v>21</v>
      </c>
      <c r="J10" s="10">
        <f t="shared" si="1"/>
        <v>0.73076923076923073</v>
      </c>
      <c r="K10" s="38"/>
    </row>
    <row r="11" spans="1:11" x14ac:dyDescent="0.25">
      <c r="A11" s="24"/>
      <c r="B11" s="23" t="s">
        <v>8</v>
      </c>
      <c r="C11" s="3" t="s">
        <v>79</v>
      </c>
      <c r="D11" s="23" t="s">
        <v>102</v>
      </c>
      <c r="E11" s="2">
        <v>59</v>
      </c>
      <c r="F11" s="26">
        <f>SUM(E11:E15)</f>
        <v>277</v>
      </c>
      <c r="G11" s="2">
        <v>47</v>
      </c>
      <c r="H11" s="26">
        <f>SUM(G11:G15)</f>
        <v>225</v>
      </c>
      <c r="I11" s="2">
        <f t="shared" si="0"/>
        <v>12</v>
      </c>
      <c r="J11" s="10">
        <f t="shared" si="1"/>
        <v>0.79661016949152541</v>
      </c>
      <c r="K11" s="29">
        <f>H11/F11</f>
        <v>0.81227436823104693</v>
      </c>
    </row>
    <row r="12" spans="1:11" x14ac:dyDescent="0.25">
      <c r="A12" s="24"/>
      <c r="B12" s="24"/>
      <c r="C12" s="3" t="s">
        <v>80</v>
      </c>
      <c r="D12" s="24"/>
      <c r="E12" s="2">
        <v>46</v>
      </c>
      <c r="F12" s="27"/>
      <c r="G12" s="2">
        <v>37</v>
      </c>
      <c r="H12" s="27"/>
      <c r="I12" s="2">
        <f t="shared" si="0"/>
        <v>9</v>
      </c>
      <c r="J12" s="10">
        <f t="shared" si="1"/>
        <v>0.80434782608695654</v>
      </c>
      <c r="K12" s="30"/>
    </row>
    <row r="13" spans="1:11" x14ac:dyDescent="0.25">
      <c r="A13" s="24"/>
      <c r="B13" s="24"/>
      <c r="C13" s="3" t="s">
        <v>81</v>
      </c>
      <c r="D13" s="24"/>
      <c r="E13" s="2">
        <v>83</v>
      </c>
      <c r="F13" s="27"/>
      <c r="G13" s="2">
        <v>67</v>
      </c>
      <c r="H13" s="27"/>
      <c r="I13" s="2">
        <f t="shared" si="0"/>
        <v>16</v>
      </c>
      <c r="J13" s="10">
        <f t="shared" si="1"/>
        <v>0.80722891566265065</v>
      </c>
      <c r="K13" s="30"/>
    </row>
    <row r="14" spans="1:11" x14ac:dyDescent="0.25">
      <c r="A14" s="24"/>
      <c r="B14" s="24"/>
      <c r="C14" s="3" t="s">
        <v>82</v>
      </c>
      <c r="D14" s="24"/>
      <c r="E14" s="2">
        <v>40</v>
      </c>
      <c r="F14" s="27"/>
      <c r="G14" s="2">
        <v>34</v>
      </c>
      <c r="H14" s="27"/>
      <c r="I14" s="2">
        <f t="shared" si="0"/>
        <v>6</v>
      </c>
      <c r="J14" s="10">
        <f t="shared" si="1"/>
        <v>0.85</v>
      </c>
      <c r="K14" s="30"/>
    </row>
    <row r="15" spans="1:11" x14ac:dyDescent="0.25">
      <c r="A15" s="24"/>
      <c r="B15" s="25"/>
      <c r="C15" s="3" t="s">
        <v>83</v>
      </c>
      <c r="D15" s="25"/>
      <c r="E15" s="2">
        <v>49</v>
      </c>
      <c r="F15" s="28"/>
      <c r="G15" s="2">
        <v>40</v>
      </c>
      <c r="H15" s="28"/>
      <c r="I15" s="2">
        <f t="shared" si="0"/>
        <v>9</v>
      </c>
      <c r="J15" s="10">
        <f t="shared" si="1"/>
        <v>0.81632653061224492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>
        <v>50</v>
      </c>
      <c r="F16" s="26">
        <f>SUM(E16:E20)</f>
        <v>269</v>
      </c>
      <c r="G16" s="2">
        <v>40</v>
      </c>
      <c r="H16" s="26">
        <f>SUM(G16:G20)</f>
        <v>217</v>
      </c>
      <c r="I16" s="2">
        <f t="shared" si="0"/>
        <v>10</v>
      </c>
      <c r="J16" s="10">
        <f t="shared" si="1"/>
        <v>0.8</v>
      </c>
      <c r="K16" s="29">
        <f>H16/F16</f>
        <v>0.80669144981412644</v>
      </c>
    </row>
    <row r="17" spans="1:11" x14ac:dyDescent="0.25">
      <c r="A17" s="24"/>
      <c r="B17" s="24"/>
      <c r="C17" s="3" t="s">
        <v>34</v>
      </c>
      <c r="D17" s="24"/>
      <c r="E17" s="2">
        <v>81</v>
      </c>
      <c r="F17" s="27"/>
      <c r="G17" s="2">
        <v>58</v>
      </c>
      <c r="H17" s="27"/>
      <c r="I17" s="2">
        <f t="shared" si="0"/>
        <v>23</v>
      </c>
      <c r="J17" s="10">
        <f t="shared" si="1"/>
        <v>0.71604938271604934</v>
      </c>
      <c r="K17" s="30"/>
    </row>
    <row r="18" spans="1:11" x14ac:dyDescent="0.25">
      <c r="A18" s="24"/>
      <c r="B18" s="24"/>
      <c r="C18" s="3" t="s">
        <v>35</v>
      </c>
      <c r="D18" s="24"/>
      <c r="E18" s="2">
        <v>40</v>
      </c>
      <c r="F18" s="27"/>
      <c r="G18" s="2">
        <v>29</v>
      </c>
      <c r="H18" s="27"/>
      <c r="I18" s="2">
        <f t="shared" si="0"/>
        <v>11</v>
      </c>
      <c r="J18" s="10">
        <f t="shared" si="1"/>
        <v>0.72499999999999998</v>
      </c>
      <c r="K18" s="30"/>
    </row>
    <row r="19" spans="1:11" x14ac:dyDescent="0.25">
      <c r="A19" s="24"/>
      <c r="B19" s="24"/>
      <c r="C19" s="3" t="s">
        <v>36</v>
      </c>
      <c r="D19" s="24"/>
      <c r="E19" s="2">
        <v>63</v>
      </c>
      <c r="F19" s="27"/>
      <c r="G19" s="2">
        <v>57</v>
      </c>
      <c r="H19" s="27"/>
      <c r="I19" s="2">
        <f t="shared" si="0"/>
        <v>6</v>
      </c>
      <c r="J19" s="10">
        <f t="shared" si="1"/>
        <v>0.90476190476190477</v>
      </c>
      <c r="K19" s="30"/>
    </row>
    <row r="20" spans="1:11" x14ac:dyDescent="0.25">
      <c r="A20" s="24"/>
      <c r="B20" s="25"/>
      <c r="C20" s="3" t="s">
        <v>37</v>
      </c>
      <c r="D20" s="25"/>
      <c r="E20" s="2">
        <v>35</v>
      </c>
      <c r="F20" s="28"/>
      <c r="G20" s="2">
        <v>33</v>
      </c>
      <c r="H20" s="28"/>
      <c r="I20" s="2">
        <f t="shared" si="0"/>
        <v>2</v>
      </c>
      <c r="J20" s="10">
        <f t="shared" si="1"/>
        <v>0.94285714285714284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>
        <v>50</v>
      </c>
      <c r="F21" s="26">
        <f>SUM(E21:E24)</f>
        <v>261</v>
      </c>
      <c r="G21" s="2">
        <v>42</v>
      </c>
      <c r="H21" s="26">
        <f>SUM(G21:G24)</f>
        <v>213</v>
      </c>
      <c r="I21" s="2">
        <f t="shared" si="0"/>
        <v>8</v>
      </c>
      <c r="J21" s="10">
        <f t="shared" si="1"/>
        <v>0.84</v>
      </c>
      <c r="K21" s="29">
        <f>H21/F21</f>
        <v>0.81609195402298851</v>
      </c>
    </row>
    <row r="22" spans="1:11" x14ac:dyDescent="0.25">
      <c r="A22" s="24"/>
      <c r="B22" s="24"/>
      <c r="C22" s="3" t="s">
        <v>44</v>
      </c>
      <c r="D22" s="24"/>
      <c r="E22" s="2">
        <v>89</v>
      </c>
      <c r="F22" s="27"/>
      <c r="G22" s="2">
        <v>71</v>
      </c>
      <c r="H22" s="27"/>
      <c r="I22" s="2">
        <f t="shared" si="0"/>
        <v>18</v>
      </c>
      <c r="J22" s="10">
        <f t="shared" si="1"/>
        <v>0.797752808988764</v>
      </c>
      <c r="K22" s="30"/>
    </row>
    <row r="23" spans="1:11" x14ac:dyDescent="0.25">
      <c r="A23" s="24"/>
      <c r="B23" s="24"/>
      <c r="C23" s="3" t="s">
        <v>75</v>
      </c>
      <c r="D23" s="24"/>
      <c r="E23" s="2">
        <v>65</v>
      </c>
      <c r="F23" s="27"/>
      <c r="G23" s="2">
        <v>53</v>
      </c>
      <c r="H23" s="27"/>
      <c r="I23" s="2">
        <f t="shared" si="0"/>
        <v>12</v>
      </c>
      <c r="J23" s="10">
        <f t="shared" si="1"/>
        <v>0.81538461538461537</v>
      </c>
      <c r="K23" s="30"/>
    </row>
    <row r="24" spans="1:11" x14ac:dyDescent="0.25">
      <c r="A24" s="24"/>
      <c r="B24" s="25"/>
      <c r="C24" s="3" t="s">
        <v>53</v>
      </c>
      <c r="D24" s="25"/>
      <c r="E24" s="2">
        <v>57</v>
      </c>
      <c r="F24" s="28"/>
      <c r="G24" s="2">
        <v>47</v>
      </c>
      <c r="H24" s="28"/>
      <c r="I24" s="2">
        <f t="shared" si="0"/>
        <v>10</v>
      </c>
      <c r="J24" s="10">
        <f t="shared" si="1"/>
        <v>0.82456140350877194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>
        <v>34</v>
      </c>
      <c r="F25" s="26">
        <f>SUM(E25:E28)</f>
        <v>229</v>
      </c>
      <c r="G25" s="2">
        <v>32</v>
      </c>
      <c r="H25" s="26">
        <f>SUM(G25:G28)</f>
        <v>221</v>
      </c>
      <c r="I25" s="2">
        <f t="shared" si="0"/>
        <v>2</v>
      </c>
      <c r="J25" s="10">
        <f t="shared" si="1"/>
        <v>0.94117647058823528</v>
      </c>
      <c r="K25" s="29">
        <f>H25/F25</f>
        <v>0.96506550218340614</v>
      </c>
    </row>
    <row r="26" spans="1:11" x14ac:dyDescent="0.25">
      <c r="A26" s="24"/>
      <c r="B26" s="24"/>
      <c r="C26" s="3" t="s">
        <v>56</v>
      </c>
      <c r="D26" s="24"/>
      <c r="E26" s="2">
        <v>34</v>
      </c>
      <c r="F26" s="27"/>
      <c r="G26" s="2">
        <v>32</v>
      </c>
      <c r="H26" s="27"/>
      <c r="I26" s="2">
        <f t="shared" si="0"/>
        <v>2</v>
      </c>
      <c r="J26" s="10">
        <f t="shared" si="1"/>
        <v>0.94117647058823528</v>
      </c>
      <c r="K26" s="30"/>
    </row>
    <row r="27" spans="1:11" x14ac:dyDescent="0.25">
      <c r="A27" s="24"/>
      <c r="B27" s="24"/>
      <c r="C27" s="3" t="s">
        <v>57</v>
      </c>
      <c r="D27" s="24"/>
      <c r="E27" s="2">
        <v>93</v>
      </c>
      <c r="F27" s="27"/>
      <c r="G27" s="2">
        <v>93</v>
      </c>
      <c r="H27" s="27"/>
      <c r="I27" s="2">
        <f t="shared" si="0"/>
        <v>0</v>
      </c>
      <c r="J27" s="10">
        <f t="shared" si="1"/>
        <v>1</v>
      </c>
      <c r="K27" s="30"/>
    </row>
    <row r="28" spans="1:11" x14ac:dyDescent="0.25">
      <c r="A28" s="24"/>
      <c r="B28" s="25"/>
      <c r="C28" s="3" t="s">
        <v>84</v>
      </c>
      <c r="D28" s="25"/>
      <c r="E28" s="2">
        <v>68</v>
      </c>
      <c r="F28" s="28"/>
      <c r="G28" s="2">
        <v>64</v>
      </c>
      <c r="H28" s="28"/>
      <c r="I28" s="2">
        <f t="shared" si="0"/>
        <v>4</v>
      </c>
      <c r="J28" s="10">
        <f t="shared" si="1"/>
        <v>0.94117647058823528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>
        <v>73</v>
      </c>
      <c r="F29" s="26">
        <f>SUM(E29:E33)</f>
        <v>252</v>
      </c>
      <c r="G29" s="2">
        <v>73</v>
      </c>
      <c r="H29" s="26">
        <f>SUM(G29:G33)</f>
        <v>228</v>
      </c>
      <c r="I29" s="2">
        <f t="shared" si="0"/>
        <v>0</v>
      </c>
      <c r="J29" s="10">
        <f t="shared" si="1"/>
        <v>1</v>
      </c>
      <c r="K29" s="29">
        <f>H29/F29</f>
        <v>0.90476190476190477</v>
      </c>
    </row>
    <row r="30" spans="1:11" x14ac:dyDescent="0.25">
      <c r="A30" s="24"/>
      <c r="B30" s="24"/>
      <c r="C30" s="3" t="s">
        <v>26</v>
      </c>
      <c r="D30" s="24"/>
      <c r="E30" s="2">
        <v>67</v>
      </c>
      <c r="F30" s="27"/>
      <c r="G30" s="2">
        <v>67</v>
      </c>
      <c r="H30" s="27"/>
      <c r="I30" s="2">
        <f t="shared" si="0"/>
        <v>0</v>
      </c>
      <c r="J30" s="10">
        <f t="shared" si="1"/>
        <v>1</v>
      </c>
      <c r="K30" s="30"/>
    </row>
    <row r="31" spans="1:11" x14ac:dyDescent="0.25">
      <c r="A31" s="24"/>
      <c r="B31" s="24"/>
      <c r="C31" s="3" t="s">
        <v>31</v>
      </c>
      <c r="D31" s="24"/>
      <c r="E31" s="2">
        <v>36</v>
      </c>
      <c r="F31" s="27"/>
      <c r="G31" s="2">
        <v>24</v>
      </c>
      <c r="H31" s="27"/>
      <c r="I31" s="2">
        <f t="shared" si="0"/>
        <v>12</v>
      </c>
      <c r="J31" s="10">
        <f t="shared" si="1"/>
        <v>0.66666666666666663</v>
      </c>
      <c r="K31" s="30"/>
    </row>
    <row r="32" spans="1:11" x14ac:dyDescent="0.25">
      <c r="A32" s="24"/>
      <c r="B32" s="24"/>
      <c r="C32" s="3" t="s">
        <v>27</v>
      </c>
      <c r="D32" s="24"/>
      <c r="E32" s="2">
        <v>55</v>
      </c>
      <c r="F32" s="27"/>
      <c r="G32" s="2">
        <v>45</v>
      </c>
      <c r="H32" s="27"/>
      <c r="I32" s="2">
        <f t="shared" si="0"/>
        <v>10</v>
      </c>
      <c r="J32" s="10">
        <f t="shared" si="1"/>
        <v>0.81818181818181823</v>
      </c>
      <c r="K32" s="30"/>
    </row>
    <row r="33" spans="1:11" x14ac:dyDescent="0.25">
      <c r="A33" s="24"/>
      <c r="B33" s="25"/>
      <c r="C33" s="3" t="s">
        <v>45</v>
      </c>
      <c r="D33" s="25"/>
      <c r="E33" s="2">
        <v>21</v>
      </c>
      <c r="F33" s="28"/>
      <c r="G33" s="2">
        <v>19</v>
      </c>
      <c r="H33" s="28"/>
      <c r="I33" s="2">
        <f t="shared" si="0"/>
        <v>2</v>
      </c>
      <c r="J33" s="10">
        <f t="shared" si="1"/>
        <v>0.90476190476190477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>
        <v>30</v>
      </c>
      <c r="F34" s="26">
        <f>SUM(E34:E38)</f>
        <v>241</v>
      </c>
      <c r="G34" s="2">
        <v>29</v>
      </c>
      <c r="H34" s="26">
        <f>SUM(G34:G38)</f>
        <v>225</v>
      </c>
      <c r="I34" s="2">
        <f t="shared" si="0"/>
        <v>1</v>
      </c>
      <c r="J34" s="10">
        <f t="shared" si="1"/>
        <v>0.96666666666666667</v>
      </c>
      <c r="K34" s="29">
        <f>H34/F34</f>
        <v>0.93360995850622408</v>
      </c>
    </row>
    <row r="35" spans="1:11" x14ac:dyDescent="0.25">
      <c r="A35" s="24"/>
      <c r="B35" s="24"/>
      <c r="C35" s="3" t="s">
        <v>86</v>
      </c>
      <c r="D35" s="24"/>
      <c r="E35" s="2">
        <v>47</v>
      </c>
      <c r="F35" s="27"/>
      <c r="G35" s="2">
        <v>44</v>
      </c>
      <c r="H35" s="27"/>
      <c r="I35" s="2">
        <f t="shared" si="0"/>
        <v>3</v>
      </c>
      <c r="J35" s="10">
        <f t="shared" si="1"/>
        <v>0.93617021276595747</v>
      </c>
      <c r="K35" s="30"/>
    </row>
    <row r="36" spans="1:11" x14ac:dyDescent="0.25">
      <c r="A36" s="24"/>
      <c r="B36" s="24"/>
      <c r="C36" s="3" t="s">
        <v>87</v>
      </c>
      <c r="D36" s="24"/>
      <c r="E36" s="2">
        <v>62</v>
      </c>
      <c r="F36" s="27"/>
      <c r="G36" s="2">
        <v>61</v>
      </c>
      <c r="H36" s="27"/>
      <c r="I36" s="2">
        <f t="shared" si="0"/>
        <v>1</v>
      </c>
      <c r="J36" s="10">
        <f t="shared" si="1"/>
        <v>0.9838709677419355</v>
      </c>
      <c r="K36" s="30"/>
    </row>
    <row r="37" spans="1:11" x14ac:dyDescent="0.25">
      <c r="A37" s="24"/>
      <c r="B37" s="24"/>
      <c r="C37" s="3" t="s">
        <v>89</v>
      </c>
      <c r="D37" s="24"/>
      <c r="E37" s="2">
        <v>52</v>
      </c>
      <c r="F37" s="27"/>
      <c r="G37" s="2">
        <v>49</v>
      </c>
      <c r="H37" s="27"/>
      <c r="I37" s="2">
        <f t="shared" si="0"/>
        <v>3</v>
      </c>
      <c r="J37" s="10">
        <f t="shared" si="1"/>
        <v>0.94230769230769229</v>
      </c>
      <c r="K37" s="30"/>
    </row>
    <row r="38" spans="1:11" x14ac:dyDescent="0.25">
      <c r="A38" s="24"/>
      <c r="B38" s="25"/>
      <c r="C38" s="3" t="s">
        <v>88</v>
      </c>
      <c r="D38" s="25"/>
      <c r="E38" s="2">
        <v>50</v>
      </c>
      <c r="F38" s="28"/>
      <c r="G38" s="2">
        <v>42</v>
      </c>
      <c r="H38" s="28"/>
      <c r="I38" s="2">
        <f t="shared" si="0"/>
        <v>8</v>
      </c>
      <c r="J38" s="10">
        <f t="shared" si="1"/>
        <v>0.84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>
        <v>37</v>
      </c>
      <c r="F39" s="26">
        <f>SUM(E39:E42)</f>
        <v>241</v>
      </c>
      <c r="G39" s="2">
        <v>37</v>
      </c>
      <c r="H39" s="26">
        <f>SUM(G39:G42)</f>
        <v>218</v>
      </c>
      <c r="I39" s="2">
        <f t="shared" si="0"/>
        <v>0</v>
      </c>
      <c r="J39" s="10">
        <f t="shared" si="1"/>
        <v>1</v>
      </c>
      <c r="K39" s="29">
        <f>H39/F39</f>
        <v>0.9045643153526971</v>
      </c>
    </row>
    <row r="40" spans="1:11" x14ac:dyDescent="0.25">
      <c r="A40" s="24"/>
      <c r="B40" s="24"/>
      <c r="C40" s="3" t="s">
        <v>92</v>
      </c>
      <c r="D40" s="24"/>
      <c r="E40" s="2">
        <v>74</v>
      </c>
      <c r="F40" s="27"/>
      <c r="G40" s="2">
        <v>66</v>
      </c>
      <c r="H40" s="27"/>
      <c r="I40" s="2">
        <f t="shared" si="0"/>
        <v>8</v>
      </c>
      <c r="J40" s="10">
        <f t="shared" si="1"/>
        <v>0.89189189189189189</v>
      </c>
      <c r="K40" s="30"/>
    </row>
    <row r="41" spans="1:11" x14ac:dyDescent="0.25">
      <c r="A41" s="24"/>
      <c r="B41" s="24"/>
      <c r="C41" s="3" t="s">
        <v>93</v>
      </c>
      <c r="D41" s="24"/>
      <c r="E41" s="2">
        <v>64</v>
      </c>
      <c r="F41" s="27"/>
      <c r="G41" s="2">
        <v>59</v>
      </c>
      <c r="H41" s="27"/>
      <c r="I41" s="2">
        <f t="shared" si="0"/>
        <v>5</v>
      </c>
      <c r="J41" s="10">
        <f t="shared" si="1"/>
        <v>0.921875</v>
      </c>
      <c r="K41" s="30"/>
    </row>
    <row r="42" spans="1:11" x14ac:dyDescent="0.25">
      <c r="A42" s="25"/>
      <c r="B42" s="25"/>
      <c r="C42" s="3" t="s">
        <v>94</v>
      </c>
      <c r="D42" s="25"/>
      <c r="E42" s="2">
        <v>66</v>
      </c>
      <c r="F42" s="28"/>
      <c r="G42" s="2">
        <v>56</v>
      </c>
      <c r="H42" s="28"/>
      <c r="I42" s="2">
        <f t="shared" si="0"/>
        <v>10</v>
      </c>
      <c r="J42" s="10">
        <f t="shared" si="1"/>
        <v>0.84848484848484851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>
        <v>50</v>
      </c>
      <c r="F43" s="26">
        <f>SUM(E43:E47)</f>
        <v>229</v>
      </c>
      <c r="G43" s="2">
        <v>47</v>
      </c>
      <c r="H43" s="26">
        <f>SUM(G43:G47)</f>
        <v>203</v>
      </c>
      <c r="I43" s="2">
        <f t="shared" si="0"/>
        <v>3</v>
      </c>
      <c r="J43" s="10">
        <f t="shared" si="1"/>
        <v>0.94</v>
      </c>
      <c r="K43" s="29">
        <f>H43/F43</f>
        <v>0.88646288209606983</v>
      </c>
    </row>
    <row r="44" spans="1:11" x14ac:dyDescent="0.25">
      <c r="A44" s="24"/>
      <c r="B44" s="24"/>
      <c r="C44" s="3" t="s">
        <v>39</v>
      </c>
      <c r="D44" s="24"/>
      <c r="E44" s="2">
        <v>34</v>
      </c>
      <c r="F44" s="27"/>
      <c r="G44" s="2">
        <v>33</v>
      </c>
      <c r="H44" s="27"/>
      <c r="I44" s="2">
        <f t="shared" si="0"/>
        <v>1</v>
      </c>
      <c r="J44" s="10">
        <f t="shared" si="1"/>
        <v>0.97058823529411764</v>
      </c>
      <c r="K44" s="30"/>
    </row>
    <row r="45" spans="1:11" x14ac:dyDescent="0.25">
      <c r="A45" s="24"/>
      <c r="B45" s="24"/>
      <c r="C45" s="3" t="s">
        <v>40</v>
      </c>
      <c r="D45" s="24"/>
      <c r="E45" s="2">
        <v>85</v>
      </c>
      <c r="F45" s="27"/>
      <c r="G45" s="2">
        <v>69</v>
      </c>
      <c r="H45" s="27"/>
      <c r="I45" s="2">
        <f t="shared" si="0"/>
        <v>16</v>
      </c>
      <c r="J45" s="10">
        <f t="shared" si="1"/>
        <v>0.81176470588235294</v>
      </c>
      <c r="K45" s="30"/>
    </row>
    <row r="46" spans="1:11" x14ac:dyDescent="0.25">
      <c r="A46" s="24"/>
      <c r="B46" s="24"/>
      <c r="C46" s="3" t="s">
        <v>41</v>
      </c>
      <c r="D46" s="24"/>
      <c r="E46" s="2">
        <v>33</v>
      </c>
      <c r="F46" s="27"/>
      <c r="G46" s="2">
        <v>29</v>
      </c>
      <c r="H46" s="27"/>
      <c r="I46" s="2">
        <f t="shared" si="0"/>
        <v>4</v>
      </c>
      <c r="J46" s="10">
        <f t="shared" si="1"/>
        <v>0.87878787878787878</v>
      </c>
      <c r="K46" s="30"/>
    </row>
    <row r="47" spans="1:11" x14ac:dyDescent="0.25">
      <c r="A47" s="24"/>
      <c r="B47" s="25"/>
      <c r="C47" s="3" t="s">
        <v>42</v>
      </c>
      <c r="D47" s="25"/>
      <c r="E47" s="2">
        <v>27</v>
      </c>
      <c r="F47" s="28"/>
      <c r="G47" s="2">
        <v>25</v>
      </c>
      <c r="H47" s="28"/>
      <c r="I47" s="2">
        <f t="shared" si="0"/>
        <v>2</v>
      </c>
      <c r="J47" s="10">
        <f t="shared" si="1"/>
        <v>0.92592592592592593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>
        <v>36</v>
      </c>
      <c r="F48" s="26">
        <f>SUM(E48:E55)</f>
        <v>212</v>
      </c>
      <c r="G48" s="2">
        <v>33</v>
      </c>
      <c r="H48" s="26">
        <f>SUM(G48:G55)</f>
        <v>195</v>
      </c>
      <c r="I48" s="2">
        <f t="shared" si="0"/>
        <v>3</v>
      </c>
      <c r="J48" s="10">
        <f t="shared" si="1"/>
        <v>0.91666666666666663</v>
      </c>
      <c r="K48" s="29">
        <f>H48/F48</f>
        <v>0.91981132075471694</v>
      </c>
    </row>
    <row r="49" spans="1:11" x14ac:dyDescent="0.25">
      <c r="A49" s="24"/>
      <c r="B49" s="24"/>
      <c r="C49" s="3" t="s">
        <v>47</v>
      </c>
      <c r="D49" s="24"/>
      <c r="E49" s="2">
        <v>65</v>
      </c>
      <c r="F49" s="27"/>
      <c r="G49" s="2">
        <v>63</v>
      </c>
      <c r="H49" s="27"/>
      <c r="I49" s="2">
        <f t="shared" si="0"/>
        <v>2</v>
      </c>
      <c r="J49" s="10">
        <f t="shared" si="1"/>
        <v>0.96923076923076923</v>
      </c>
      <c r="K49" s="30"/>
    </row>
    <row r="50" spans="1:11" x14ac:dyDescent="0.25">
      <c r="A50" s="24"/>
      <c r="B50" s="24"/>
      <c r="C50" s="3" t="s">
        <v>48</v>
      </c>
      <c r="D50" s="24"/>
      <c r="E50" s="2">
        <v>13</v>
      </c>
      <c r="F50" s="27"/>
      <c r="G50" s="2">
        <v>11</v>
      </c>
      <c r="H50" s="27"/>
      <c r="I50" s="2">
        <f t="shared" si="0"/>
        <v>2</v>
      </c>
      <c r="J50" s="10">
        <f t="shared" si="1"/>
        <v>0.84615384615384615</v>
      </c>
      <c r="K50" s="30"/>
    </row>
    <row r="51" spans="1:11" x14ac:dyDescent="0.25">
      <c r="A51" s="24"/>
      <c r="B51" s="24"/>
      <c r="C51" s="3" t="s">
        <v>49</v>
      </c>
      <c r="D51" s="24"/>
      <c r="E51" s="2">
        <v>12</v>
      </c>
      <c r="F51" s="27"/>
      <c r="G51" s="2">
        <v>11</v>
      </c>
      <c r="H51" s="27"/>
      <c r="I51" s="2">
        <f t="shared" si="0"/>
        <v>1</v>
      </c>
      <c r="J51" s="10">
        <f t="shared" si="1"/>
        <v>0.91666666666666663</v>
      </c>
      <c r="K51" s="30"/>
    </row>
    <row r="52" spans="1:11" x14ac:dyDescent="0.25">
      <c r="A52" s="24"/>
      <c r="B52" s="24"/>
      <c r="C52" s="3" t="s">
        <v>50</v>
      </c>
      <c r="D52" s="24"/>
      <c r="E52" s="2">
        <v>7</v>
      </c>
      <c r="F52" s="27"/>
      <c r="G52" s="2">
        <v>5</v>
      </c>
      <c r="H52" s="27"/>
      <c r="I52" s="2">
        <f t="shared" si="0"/>
        <v>2</v>
      </c>
      <c r="J52" s="10">
        <f t="shared" si="1"/>
        <v>0.7142857142857143</v>
      </c>
      <c r="K52" s="30"/>
    </row>
    <row r="53" spans="1:11" x14ac:dyDescent="0.25">
      <c r="A53" s="24"/>
      <c r="B53" s="24"/>
      <c r="C53" s="3" t="s">
        <v>51</v>
      </c>
      <c r="D53" s="24"/>
      <c r="E53" s="2">
        <v>36</v>
      </c>
      <c r="F53" s="27"/>
      <c r="G53" s="2">
        <v>34</v>
      </c>
      <c r="H53" s="27"/>
      <c r="I53" s="2">
        <f t="shared" si="0"/>
        <v>2</v>
      </c>
      <c r="J53" s="10">
        <f t="shared" si="1"/>
        <v>0.94444444444444442</v>
      </c>
      <c r="K53" s="30"/>
    </row>
    <row r="54" spans="1:11" x14ac:dyDescent="0.25">
      <c r="A54" s="24"/>
      <c r="B54" s="24"/>
      <c r="C54" s="3" t="s">
        <v>52</v>
      </c>
      <c r="D54" s="24"/>
      <c r="E54" s="2">
        <v>16</v>
      </c>
      <c r="F54" s="27"/>
      <c r="G54" s="2">
        <v>13</v>
      </c>
      <c r="H54" s="27"/>
      <c r="I54" s="2">
        <f t="shared" si="0"/>
        <v>3</v>
      </c>
      <c r="J54" s="10">
        <f t="shared" si="1"/>
        <v>0.8125</v>
      </c>
      <c r="K54" s="30"/>
    </row>
    <row r="55" spans="1:11" x14ac:dyDescent="0.25">
      <c r="A55" s="25"/>
      <c r="B55" s="25"/>
      <c r="C55" s="3" t="s">
        <v>43</v>
      </c>
      <c r="D55" s="25"/>
      <c r="E55" s="2">
        <v>27</v>
      </c>
      <c r="F55" s="28"/>
      <c r="G55" s="2">
        <v>25</v>
      </c>
      <c r="H55" s="28"/>
      <c r="I55" s="2">
        <f t="shared" si="0"/>
        <v>2</v>
      </c>
      <c r="J55" s="10">
        <f t="shared" si="1"/>
        <v>0.92592592592592593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>
        <v>56</v>
      </c>
      <c r="F56" s="26">
        <f>SUM(E56:E59)</f>
        <v>254</v>
      </c>
      <c r="G56" s="2">
        <v>35</v>
      </c>
      <c r="H56" s="26">
        <f>SUM(G56:G59)</f>
        <v>215</v>
      </c>
      <c r="I56" s="2">
        <f t="shared" si="0"/>
        <v>21</v>
      </c>
      <c r="J56" s="10">
        <f t="shared" si="1"/>
        <v>0.625</v>
      </c>
      <c r="K56" s="29">
        <f>H56/F56</f>
        <v>0.84645669291338588</v>
      </c>
    </row>
    <row r="57" spans="1:11" x14ac:dyDescent="0.25">
      <c r="A57" s="24"/>
      <c r="B57" s="24"/>
      <c r="C57" s="3" t="s">
        <v>67</v>
      </c>
      <c r="D57" s="24"/>
      <c r="E57" s="2">
        <v>49</v>
      </c>
      <c r="F57" s="27"/>
      <c r="G57" s="2">
        <v>35</v>
      </c>
      <c r="H57" s="27"/>
      <c r="I57" s="2">
        <f t="shared" si="0"/>
        <v>14</v>
      </c>
      <c r="J57" s="10">
        <f t="shared" si="1"/>
        <v>0.7142857142857143</v>
      </c>
      <c r="K57" s="30"/>
    </row>
    <row r="58" spans="1:11" x14ac:dyDescent="0.25">
      <c r="A58" s="24"/>
      <c r="B58" s="24"/>
      <c r="C58" s="3" t="s">
        <v>68</v>
      </c>
      <c r="D58" s="24"/>
      <c r="E58" s="2">
        <v>52</v>
      </c>
      <c r="F58" s="27"/>
      <c r="G58" s="2">
        <v>52</v>
      </c>
      <c r="H58" s="27"/>
      <c r="I58" s="2">
        <f t="shared" si="0"/>
        <v>0</v>
      </c>
      <c r="J58" s="10">
        <f t="shared" si="1"/>
        <v>1</v>
      </c>
      <c r="K58" s="30"/>
    </row>
    <row r="59" spans="1:11" x14ac:dyDescent="0.25">
      <c r="A59" s="24"/>
      <c r="B59" s="24"/>
      <c r="C59" s="3" t="s">
        <v>69</v>
      </c>
      <c r="D59" s="25"/>
      <c r="E59" s="2">
        <v>97</v>
      </c>
      <c r="F59" s="28"/>
      <c r="G59" s="2">
        <v>93</v>
      </c>
      <c r="H59" s="28"/>
      <c r="I59" s="2">
        <f t="shared" si="0"/>
        <v>4</v>
      </c>
      <c r="J59" s="10">
        <f t="shared" si="1"/>
        <v>0.95876288659793818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>
        <v>74</v>
      </c>
      <c r="F60" s="26">
        <f>SUM(E60:E63)</f>
        <v>207</v>
      </c>
      <c r="G60" s="2">
        <v>0</v>
      </c>
      <c r="H60" s="26">
        <f>SUM(G60:G63)</f>
        <v>65</v>
      </c>
      <c r="I60" s="2">
        <f t="shared" si="0"/>
        <v>74</v>
      </c>
      <c r="J60" s="10">
        <f t="shared" si="1"/>
        <v>0</v>
      </c>
      <c r="K60" s="29">
        <f>H60/F60</f>
        <v>0.3140096618357488</v>
      </c>
    </row>
    <row r="61" spans="1:11" x14ac:dyDescent="0.25">
      <c r="A61" s="24"/>
      <c r="B61" s="24"/>
      <c r="C61" s="3" t="s">
        <v>71</v>
      </c>
      <c r="D61" s="24"/>
      <c r="E61" s="2">
        <v>62</v>
      </c>
      <c r="F61" s="27"/>
      <c r="G61" s="2">
        <v>36</v>
      </c>
      <c r="H61" s="27"/>
      <c r="I61" s="2">
        <f t="shared" si="0"/>
        <v>26</v>
      </c>
      <c r="J61" s="10">
        <f t="shared" si="1"/>
        <v>0.58064516129032262</v>
      </c>
      <c r="K61" s="30"/>
    </row>
    <row r="62" spans="1:11" x14ac:dyDescent="0.25">
      <c r="A62" s="24"/>
      <c r="B62" s="24"/>
      <c r="C62" s="3" t="s">
        <v>72</v>
      </c>
      <c r="D62" s="24"/>
      <c r="E62" s="2">
        <v>35</v>
      </c>
      <c r="F62" s="27"/>
      <c r="G62" s="2">
        <v>18</v>
      </c>
      <c r="H62" s="27"/>
      <c r="I62" s="2">
        <f t="shared" si="0"/>
        <v>17</v>
      </c>
      <c r="J62" s="10">
        <f t="shared" si="1"/>
        <v>0.51428571428571423</v>
      </c>
      <c r="K62" s="30"/>
    </row>
    <row r="63" spans="1:11" x14ac:dyDescent="0.25">
      <c r="A63" s="25"/>
      <c r="B63" s="25"/>
      <c r="C63" s="3" t="s">
        <v>73</v>
      </c>
      <c r="D63" s="25"/>
      <c r="E63" s="2">
        <v>36</v>
      </c>
      <c r="F63" s="28"/>
      <c r="G63" s="2">
        <v>11</v>
      </c>
      <c r="H63" s="28"/>
      <c r="I63" s="2">
        <f t="shared" si="0"/>
        <v>25</v>
      </c>
      <c r="J63" s="10">
        <f t="shared" si="1"/>
        <v>0.30555555555555558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>
        <v>265</v>
      </c>
      <c r="F64" s="5">
        <f>E64</f>
        <v>265</v>
      </c>
      <c r="G64" s="2">
        <v>225</v>
      </c>
      <c r="H64" s="5">
        <f>SUM(G64:G64)</f>
        <v>225</v>
      </c>
      <c r="I64" s="2">
        <f t="shared" si="0"/>
        <v>40</v>
      </c>
      <c r="J64" s="10">
        <f t="shared" si="1"/>
        <v>0.84905660377358494</v>
      </c>
      <c r="K64" s="10">
        <f>H64/F64</f>
        <v>0.84905660377358494</v>
      </c>
    </row>
    <row r="65" spans="1:11" x14ac:dyDescent="0.25">
      <c r="A65" s="3" t="s">
        <v>11</v>
      </c>
      <c r="B65" s="41"/>
      <c r="C65" s="42"/>
      <c r="D65" s="3" t="s">
        <v>103</v>
      </c>
      <c r="E65" s="2">
        <v>137</v>
      </c>
      <c r="F65" s="5">
        <f>E65</f>
        <v>137</v>
      </c>
      <c r="G65" s="2">
        <v>111</v>
      </c>
      <c r="H65" s="5">
        <f>SUM(G65:G65)</f>
        <v>111</v>
      </c>
      <c r="I65" s="2">
        <f t="shared" si="0"/>
        <v>26</v>
      </c>
      <c r="J65" s="10">
        <f t="shared" si="1"/>
        <v>0.81021897810218979</v>
      </c>
      <c r="K65" s="10">
        <f>H65/F65</f>
        <v>0.81021897810218979</v>
      </c>
    </row>
    <row r="66" spans="1:11" ht="15.6" customHeight="1" x14ac:dyDescent="0.25">
      <c r="A66" s="23" t="s">
        <v>7</v>
      </c>
      <c r="B66" s="41"/>
      <c r="C66" s="42"/>
      <c r="D66" s="3" t="s">
        <v>95</v>
      </c>
      <c r="E66" s="45">
        <v>201</v>
      </c>
      <c r="F66" s="26">
        <f>E66</f>
        <v>201</v>
      </c>
      <c r="G66" s="2">
        <v>104</v>
      </c>
      <c r="H66" s="26">
        <f>SUM(G66:G67)</f>
        <v>199</v>
      </c>
      <c r="I66" s="45">
        <f>F66-H66</f>
        <v>2</v>
      </c>
      <c r="J66" s="29">
        <f>H66/F66</f>
        <v>0.99004975124378114</v>
      </c>
      <c r="K66" s="29">
        <f>H66/F66</f>
        <v>0.99004975124378114</v>
      </c>
    </row>
    <row r="67" spans="1:11" x14ac:dyDescent="0.25">
      <c r="A67" s="25"/>
      <c r="B67" s="41"/>
      <c r="C67" s="42"/>
      <c r="D67" s="3" t="s">
        <v>96</v>
      </c>
      <c r="E67" s="46"/>
      <c r="F67" s="28"/>
      <c r="G67" s="2">
        <v>95</v>
      </c>
      <c r="H67" s="28"/>
      <c r="I67" s="46"/>
      <c r="J67" s="31"/>
      <c r="K67" s="31"/>
    </row>
    <row r="68" spans="1:11" x14ac:dyDescent="0.25">
      <c r="A68" s="3" t="s">
        <v>21</v>
      </c>
      <c r="B68" s="41"/>
      <c r="C68" s="42"/>
      <c r="D68" s="3" t="s">
        <v>95</v>
      </c>
      <c r="E68" s="2">
        <v>244</v>
      </c>
      <c r="F68" s="5">
        <f>E68</f>
        <v>244</v>
      </c>
      <c r="G68" s="2">
        <v>219</v>
      </c>
      <c r="H68" s="5">
        <f>SUM(G68:G68)</f>
        <v>219</v>
      </c>
      <c r="I68" s="2">
        <f>E68-G68</f>
        <v>25</v>
      </c>
      <c r="J68" s="10">
        <f t="shared" si="1"/>
        <v>0.89754098360655743</v>
      </c>
      <c r="K68" s="10">
        <f>H68/F68</f>
        <v>0.89754098360655743</v>
      </c>
    </row>
    <row r="69" spans="1:11" x14ac:dyDescent="0.25">
      <c r="A69" s="3" t="s">
        <v>22</v>
      </c>
      <c r="B69" s="41"/>
      <c r="C69" s="42"/>
      <c r="D69" s="3" t="s">
        <v>95</v>
      </c>
      <c r="E69" s="2">
        <v>102</v>
      </c>
      <c r="F69" s="5">
        <f t="shared" ref="F69:F78" si="2">E69</f>
        <v>102</v>
      </c>
      <c r="G69" s="2">
        <v>102</v>
      </c>
      <c r="H69" s="5">
        <f t="shared" ref="H69:H78" si="3">SUM(G69:G69)</f>
        <v>102</v>
      </c>
      <c r="I69" s="2">
        <f t="shared" ref="I69:I74" si="4">E69-G69</f>
        <v>0</v>
      </c>
      <c r="J69" s="10">
        <f>G69/E69</f>
        <v>1</v>
      </c>
      <c r="K69" s="10">
        <f>H69/F69</f>
        <v>1</v>
      </c>
    </row>
    <row r="70" spans="1:11" x14ac:dyDescent="0.25">
      <c r="A70" s="23" t="s">
        <v>14</v>
      </c>
      <c r="B70" s="41"/>
      <c r="C70" s="42"/>
      <c r="D70" s="3" t="s">
        <v>97</v>
      </c>
      <c r="E70" s="45">
        <v>312</v>
      </c>
      <c r="F70" s="26">
        <f>E70</f>
        <v>312</v>
      </c>
      <c r="G70" s="2">
        <v>168</v>
      </c>
      <c r="H70" s="26">
        <f>G70+G71</f>
        <v>288</v>
      </c>
      <c r="I70" s="45">
        <f>F70-H70</f>
        <v>24</v>
      </c>
      <c r="J70" s="29">
        <f>H70/F70</f>
        <v>0.92307692307692313</v>
      </c>
      <c r="K70" s="29">
        <f>H70/F70</f>
        <v>0.92307692307692313</v>
      </c>
    </row>
    <row r="71" spans="1:11" x14ac:dyDescent="0.25">
      <c r="A71" s="25"/>
      <c r="B71" s="41"/>
      <c r="C71" s="42"/>
      <c r="D71" s="3" t="s">
        <v>98</v>
      </c>
      <c r="E71" s="46"/>
      <c r="F71" s="28"/>
      <c r="G71" s="2">
        <v>120</v>
      </c>
      <c r="H71" s="28"/>
      <c r="I71" s="46"/>
      <c r="J71" s="31"/>
      <c r="K71" s="31"/>
    </row>
    <row r="72" spans="1:11" x14ac:dyDescent="0.25">
      <c r="A72" s="3" t="s">
        <v>15</v>
      </c>
      <c r="B72" s="41"/>
      <c r="C72" s="42"/>
      <c r="D72" s="3" t="s">
        <v>97</v>
      </c>
      <c r="E72" s="2">
        <v>93</v>
      </c>
      <c r="F72" s="5">
        <f t="shared" si="2"/>
        <v>93</v>
      </c>
      <c r="G72" s="2">
        <v>88</v>
      </c>
      <c r="H72" s="5">
        <f t="shared" si="3"/>
        <v>88</v>
      </c>
      <c r="I72" s="2">
        <f>E72-G72</f>
        <v>5</v>
      </c>
      <c r="J72" s="10">
        <f>G72/E72</f>
        <v>0.94623655913978499</v>
      </c>
      <c r="K72" s="10">
        <f t="shared" ref="K72:K74" si="5">H72/F72</f>
        <v>0.94623655913978499</v>
      </c>
    </row>
    <row r="73" spans="1:11" x14ac:dyDescent="0.25">
      <c r="A73" s="3" t="s">
        <v>16</v>
      </c>
      <c r="B73" s="41"/>
      <c r="C73" s="42"/>
      <c r="D73" s="3" t="s">
        <v>97</v>
      </c>
      <c r="E73" s="2">
        <v>191</v>
      </c>
      <c r="F73" s="5">
        <f t="shared" si="2"/>
        <v>191</v>
      </c>
      <c r="G73" s="2">
        <v>33</v>
      </c>
      <c r="H73" s="5">
        <f t="shared" si="3"/>
        <v>33</v>
      </c>
      <c r="I73" s="2">
        <f t="shared" si="4"/>
        <v>158</v>
      </c>
      <c r="J73" s="10">
        <f t="shared" ref="J73:J74" si="6">G73/E73</f>
        <v>0.17277486910994763</v>
      </c>
      <c r="K73" s="10">
        <f t="shared" si="5"/>
        <v>0.17277486910994763</v>
      </c>
    </row>
    <row r="74" spans="1:11" x14ac:dyDescent="0.25">
      <c r="A74" s="3" t="s">
        <v>17</v>
      </c>
      <c r="B74" s="43"/>
      <c r="C74" s="44"/>
      <c r="D74" s="3" t="s">
        <v>97</v>
      </c>
      <c r="E74" s="2">
        <v>92</v>
      </c>
      <c r="F74" s="5">
        <f t="shared" si="2"/>
        <v>92</v>
      </c>
      <c r="G74" s="2">
        <v>90</v>
      </c>
      <c r="H74" s="5">
        <f t="shared" si="3"/>
        <v>90</v>
      </c>
      <c r="I74" s="2">
        <f t="shared" si="4"/>
        <v>2</v>
      </c>
      <c r="J74" s="10">
        <f t="shared" si="6"/>
        <v>0.97826086956521741</v>
      </c>
      <c r="K74" s="10">
        <f t="shared" si="5"/>
        <v>0.97826086956521741</v>
      </c>
    </row>
    <row r="75" spans="1:11" x14ac:dyDescent="0.25">
      <c r="A75" s="16" t="s">
        <v>19</v>
      </c>
      <c r="B75" s="39"/>
      <c r="C75" s="40"/>
      <c r="D75" s="3" t="s">
        <v>100</v>
      </c>
      <c r="E75" s="15">
        <v>253</v>
      </c>
      <c r="F75" s="17">
        <f>E75</f>
        <v>253</v>
      </c>
      <c r="G75" s="2">
        <v>0</v>
      </c>
      <c r="H75" s="5">
        <f t="shared" si="3"/>
        <v>0</v>
      </c>
      <c r="I75" s="15">
        <f>F75-H75</f>
        <v>253</v>
      </c>
      <c r="J75" s="18">
        <f>H75/F75</f>
        <v>0</v>
      </c>
      <c r="K75" s="18">
        <f>H75/F75</f>
        <v>0</v>
      </c>
    </row>
    <row r="76" spans="1:11" x14ac:dyDescent="0.25">
      <c r="A76" s="3" t="s">
        <v>20</v>
      </c>
      <c r="B76" s="41"/>
      <c r="C76" s="42"/>
      <c r="D76" s="3" t="s">
        <v>100</v>
      </c>
      <c r="E76" s="2">
        <v>238</v>
      </c>
      <c r="F76" s="5">
        <f t="shared" si="2"/>
        <v>238</v>
      </c>
      <c r="G76" s="2">
        <v>121</v>
      </c>
      <c r="H76" s="5">
        <f t="shared" si="3"/>
        <v>121</v>
      </c>
      <c r="I76" s="2">
        <f t="shared" ref="I76:I78" si="7">E76-G76</f>
        <v>117</v>
      </c>
      <c r="J76" s="10">
        <f t="shared" ref="J76:K78" si="8">G76/E76</f>
        <v>0.50840336134453779</v>
      </c>
      <c r="K76" s="10">
        <f t="shared" si="8"/>
        <v>0.50840336134453779</v>
      </c>
    </row>
    <row r="77" spans="1:11" x14ac:dyDescent="0.25">
      <c r="A77" s="3" t="s">
        <v>23</v>
      </c>
      <c r="B77" s="41"/>
      <c r="C77" s="42"/>
      <c r="D77" s="3" t="s">
        <v>106</v>
      </c>
      <c r="E77" s="2">
        <v>48</v>
      </c>
      <c r="F77" s="5">
        <f t="shared" si="2"/>
        <v>48</v>
      </c>
      <c r="G77" s="2">
        <v>46</v>
      </c>
      <c r="H77" s="5">
        <f t="shared" si="3"/>
        <v>46</v>
      </c>
      <c r="I77" s="2">
        <f t="shared" si="7"/>
        <v>2</v>
      </c>
      <c r="J77" s="10">
        <f t="shared" si="8"/>
        <v>0.95833333333333337</v>
      </c>
      <c r="K77" s="10">
        <f t="shared" si="8"/>
        <v>0.95833333333333337</v>
      </c>
    </row>
    <row r="78" spans="1:11" x14ac:dyDescent="0.25">
      <c r="A78" s="3" t="s">
        <v>24</v>
      </c>
      <c r="B78" s="43"/>
      <c r="C78" s="44"/>
      <c r="D78" s="3" t="s">
        <v>107</v>
      </c>
      <c r="E78" s="2">
        <v>47</v>
      </c>
      <c r="F78" s="5">
        <f t="shared" si="2"/>
        <v>47</v>
      </c>
      <c r="G78" s="2">
        <v>0</v>
      </c>
      <c r="H78" s="5">
        <f t="shared" si="3"/>
        <v>0</v>
      </c>
      <c r="I78" s="2">
        <f t="shared" si="7"/>
        <v>47</v>
      </c>
      <c r="J78" s="10">
        <f t="shared" si="8"/>
        <v>0</v>
      </c>
      <c r="K78" s="10">
        <f t="shared" si="8"/>
        <v>0</v>
      </c>
    </row>
  </sheetData>
  <mergeCells count="85">
    <mergeCell ref="B75:C78"/>
    <mergeCell ref="E70:E71"/>
    <mergeCell ref="F70:F71"/>
    <mergeCell ref="H70:H71"/>
    <mergeCell ref="I70:I71"/>
    <mergeCell ref="J70:J71"/>
    <mergeCell ref="K70:K71"/>
    <mergeCell ref="K60:K63"/>
    <mergeCell ref="B64:C74"/>
    <mergeCell ref="A66:A67"/>
    <mergeCell ref="E66:E67"/>
    <mergeCell ref="F66:F67"/>
    <mergeCell ref="H66:H67"/>
    <mergeCell ref="I66:I67"/>
    <mergeCell ref="J66:J67"/>
    <mergeCell ref="K66:K67"/>
    <mergeCell ref="A70:A71"/>
    <mergeCell ref="K48:K55"/>
    <mergeCell ref="A56:A63"/>
    <mergeCell ref="B56:B63"/>
    <mergeCell ref="D56:D59"/>
    <mergeCell ref="F56:F59"/>
    <mergeCell ref="H56:H59"/>
    <mergeCell ref="K56:K59"/>
    <mergeCell ref="D60:D63"/>
    <mergeCell ref="F60:F63"/>
    <mergeCell ref="H60:H63"/>
    <mergeCell ref="A43:A55"/>
    <mergeCell ref="B43:B47"/>
    <mergeCell ref="D43:D47"/>
    <mergeCell ref="F43:F47"/>
    <mergeCell ref="H43:H47"/>
    <mergeCell ref="K43:K47"/>
    <mergeCell ref="B48:B55"/>
    <mergeCell ref="D48:D55"/>
    <mergeCell ref="F48:F55"/>
    <mergeCell ref="H48:H55"/>
    <mergeCell ref="B34:B38"/>
    <mergeCell ref="D34:D38"/>
    <mergeCell ref="F34:F38"/>
    <mergeCell ref="H34:H38"/>
    <mergeCell ref="K34:K38"/>
    <mergeCell ref="B39:B42"/>
    <mergeCell ref="D39:D42"/>
    <mergeCell ref="F39:F42"/>
    <mergeCell ref="H39:H42"/>
    <mergeCell ref="K39:K42"/>
    <mergeCell ref="B25:B28"/>
    <mergeCell ref="D25:D28"/>
    <mergeCell ref="F25:F28"/>
    <mergeCell ref="H25:H28"/>
    <mergeCell ref="K25:K28"/>
    <mergeCell ref="B29:B33"/>
    <mergeCell ref="D29:D33"/>
    <mergeCell ref="F29:F33"/>
    <mergeCell ref="H29:H33"/>
    <mergeCell ref="K29:K33"/>
    <mergeCell ref="H11:H15"/>
    <mergeCell ref="K11:K15"/>
    <mergeCell ref="B21:B24"/>
    <mergeCell ref="D21:D24"/>
    <mergeCell ref="F21:F24"/>
    <mergeCell ref="H21:H24"/>
    <mergeCell ref="K21:K24"/>
    <mergeCell ref="B16:B20"/>
    <mergeCell ref="D16:D20"/>
    <mergeCell ref="F16:F20"/>
    <mergeCell ref="H16:H20"/>
    <mergeCell ref="K16:K20"/>
    <mergeCell ref="A1:K1"/>
    <mergeCell ref="A2:K2"/>
    <mergeCell ref="A5:A42"/>
    <mergeCell ref="B5:B7"/>
    <mergeCell ref="D5:D7"/>
    <mergeCell ref="F5:F7"/>
    <mergeCell ref="H5:H7"/>
    <mergeCell ref="K5:K7"/>
    <mergeCell ref="B8:B10"/>
    <mergeCell ref="D8:D10"/>
    <mergeCell ref="F8:F10"/>
    <mergeCell ref="H8:H10"/>
    <mergeCell ref="K8:K10"/>
    <mergeCell ref="B11:B15"/>
    <mergeCell ref="D11:D15"/>
    <mergeCell ref="F11:F15"/>
  </mergeCells>
  <phoneticPr fontId="1" type="noConversion"/>
  <conditionalFormatting sqref="J5:K78">
    <cfRule type="cellIs" dxfId="5" priority="1" operator="lessThan">
      <formula>0.9</formula>
    </cfRule>
  </conditionalFormatting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78"/>
  <sheetViews>
    <sheetView workbookViewId="0">
      <selection activeCell="A3" sqref="A3"/>
    </sheetView>
  </sheetViews>
  <sheetFormatPr defaultRowHeight="16.5" x14ac:dyDescent="0.25"/>
  <cols>
    <col min="5" max="5" width="9.125" bestFit="1" customWidth="1"/>
    <col min="10" max="10" width="9.75" bestFit="1" customWidth="1"/>
    <col min="11" max="11" width="10.25" bestFit="1" customWidth="1"/>
  </cols>
  <sheetData>
    <row r="1" spans="1:11" ht="26.25" x14ac:dyDescent="0.25">
      <c r="A1" s="32" t="s">
        <v>126</v>
      </c>
      <c r="B1" s="32"/>
      <c r="C1" s="32"/>
      <c r="D1" s="32"/>
      <c r="E1" s="32"/>
      <c r="F1" s="32"/>
      <c r="G1" s="32"/>
      <c r="H1" s="32"/>
      <c r="I1" s="32"/>
      <c r="J1" s="32"/>
      <c r="K1" s="32"/>
    </row>
    <row r="2" spans="1:11" ht="26.25" x14ac:dyDescent="0.25">
      <c r="A2" s="32" t="s">
        <v>136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33" x14ac:dyDescent="0.25">
      <c r="A3" s="3" t="s">
        <v>0</v>
      </c>
      <c r="B3" s="3" t="s">
        <v>1</v>
      </c>
      <c r="C3" s="3" t="s">
        <v>58</v>
      </c>
      <c r="D3" s="3" t="s">
        <v>77</v>
      </c>
      <c r="E3" s="4" t="s">
        <v>60</v>
      </c>
      <c r="F3" s="4" t="s">
        <v>61</v>
      </c>
      <c r="G3" s="5" t="s">
        <v>59</v>
      </c>
      <c r="H3" s="5" t="s">
        <v>61</v>
      </c>
      <c r="I3" s="5" t="s">
        <v>64</v>
      </c>
      <c r="J3" s="6" t="s">
        <v>62</v>
      </c>
      <c r="K3" s="6" t="s">
        <v>63</v>
      </c>
    </row>
    <row r="4" spans="1:11" x14ac:dyDescent="0.25">
      <c r="A4" s="7"/>
      <c r="B4" s="7"/>
      <c r="C4" s="7"/>
      <c r="D4" s="7"/>
      <c r="E4" s="8"/>
      <c r="F4" s="8">
        <f>F5+F8+F11+F16+F21+F25+F29+F34+F39+F43+F48+F56+F60+F64+F65+F66+F68+F69+F70+F72++F73+F74+F75+F76+F77</f>
        <v>5491</v>
      </c>
      <c r="G4" s="8"/>
      <c r="H4" s="8">
        <f>SUM(H5:H77)</f>
        <v>4005</v>
      </c>
      <c r="I4" s="8">
        <f>SUM(I5:I77)</f>
        <v>1486</v>
      </c>
      <c r="J4" s="8"/>
      <c r="K4" s="13">
        <f>H4/F4</f>
        <v>0.72937534146785654</v>
      </c>
    </row>
    <row r="5" spans="1:11" x14ac:dyDescent="0.25">
      <c r="A5" s="23" t="s">
        <v>2</v>
      </c>
      <c r="B5" s="23" t="s">
        <v>3</v>
      </c>
      <c r="C5" s="3" t="s">
        <v>30</v>
      </c>
      <c r="D5" s="33" t="s">
        <v>96</v>
      </c>
      <c r="E5" s="9">
        <v>74</v>
      </c>
      <c r="F5" s="26">
        <f>SUM(E5:E7)</f>
        <v>185</v>
      </c>
      <c r="G5" s="9">
        <v>72</v>
      </c>
      <c r="H5" s="26">
        <f>SUM(G5:G7)</f>
        <v>174</v>
      </c>
      <c r="I5" s="2">
        <f>E5-G5</f>
        <v>2</v>
      </c>
      <c r="J5" s="10">
        <f>G5/E5</f>
        <v>0.97297297297297303</v>
      </c>
      <c r="K5" s="29">
        <f>H5/F5</f>
        <v>0.94054054054054059</v>
      </c>
    </row>
    <row r="6" spans="1:11" x14ac:dyDescent="0.25">
      <c r="A6" s="24"/>
      <c r="B6" s="24"/>
      <c r="C6" s="3" t="s">
        <v>29</v>
      </c>
      <c r="D6" s="34"/>
      <c r="E6" s="9">
        <v>62</v>
      </c>
      <c r="F6" s="27"/>
      <c r="G6" s="9">
        <v>55</v>
      </c>
      <c r="H6" s="27"/>
      <c r="I6" s="2">
        <f t="shared" ref="I6:I65" si="0">E6-G6</f>
        <v>7</v>
      </c>
      <c r="J6" s="10">
        <f t="shared" ref="J6:J68" si="1">G6/E6</f>
        <v>0.88709677419354838</v>
      </c>
      <c r="K6" s="30"/>
    </row>
    <row r="7" spans="1:11" x14ac:dyDescent="0.25">
      <c r="A7" s="24"/>
      <c r="B7" s="25"/>
      <c r="C7" s="3" t="s">
        <v>78</v>
      </c>
      <c r="D7" s="35"/>
      <c r="E7" s="2">
        <v>49</v>
      </c>
      <c r="F7" s="28"/>
      <c r="G7" s="2">
        <v>47</v>
      </c>
      <c r="H7" s="28"/>
      <c r="I7" s="2">
        <f>E7-G7</f>
        <v>2</v>
      </c>
      <c r="J7" s="10">
        <f t="shared" si="1"/>
        <v>0.95918367346938771</v>
      </c>
      <c r="K7" s="31"/>
    </row>
    <row r="8" spans="1:11" x14ac:dyDescent="0.25">
      <c r="A8" s="24"/>
      <c r="B8" s="33" t="s">
        <v>65</v>
      </c>
      <c r="C8" s="11" t="s">
        <v>28</v>
      </c>
      <c r="D8" s="33" t="s">
        <v>101</v>
      </c>
      <c r="E8" s="9">
        <v>95</v>
      </c>
      <c r="F8" s="26">
        <f>SUM(E8:E10)</f>
        <v>285</v>
      </c>
      <c r="G8" s="9">
        <v>74</v>
      </c>
      <c r="H8" s="26">
        <f>SUM(G8:G10)</f>
        <v>185</v>
      </c>
      <c r="I8" s="2">
        <f t="shared" si="0"/>
        <v>21</v>
      </c>
      <c r="J8" s="10">
        <f t="shared" si="1"/>
        <v>0.77894736842105261</v>
      </c>
      <c r="K8" s="36">
        <f>H8/F8</f>
        <v>0.64912280701754388</v>
      </c>
    </row>
    <row r="9" spans="1:11" x14ac:dyDescent="0.25">
      <c r="A9" s="24"/>
      <c r="B9" s="34"/>
      <c r="C9" s="11" t="s">
        <v>74</v>
      </c>
      <c r="D9" s="34"/>
      <c r="E9" s="9">
        <v>113</v>
      </c>
      <c r="F9" s="27"/>
      <c r="G9" s="9">
        <v>55</v>
      </c>
      <c r="H9" s="27"/>
      <c r="I9" s="2">
        <f t="shared" si="0"/>
        <v>58</v>
      </c>
      <c r="J9" s="10">
        <f t="shared" si="1"/>
        <v>0.48672566371681414</v>
      </c>
      <c r="K9" s="37"/>
    </row>
    <row r="10" spans="1:11" x14ac:dyDescent="0.25">
      <c r="A10" s="24"/>
      <c r="B10" s="35"/>
      <c r="C10" s="11" t="s">
        <v>32</v>
      </c>
      <c r="D10" s="35"/>
      <c r="E10" s="9">
        <v>77</v>
      </c>
      <c r="F10" s="28"/>
      <c r="G10" s="9">
        <v>56</v>
      </c>
      <c r="H10" s="28"/>
      <c r="I10" s="2">
        <f t="shared" si="0"/>
        <v>21</v>
      </c>
      <c r="J10" s="10">
        <f t="shared" si="1"/>
        <v>0.72727272727272729</v>
      </c>
      <c r="K10" s="38"/>
    </row>
    <row r="11" spans="1:11" x14ac:dyDescent="0.25">
      <c r="A11" s="24"/>
      <c r="B11" s="23" t="s">
        <v>8</v>
      </c>
      <c r="C11" s="3" t="s">
        <v>79</v>
      </c>
      <c r="D11" s="23" t="s">
        <v>102</v>
      </c>
      <c r="E11" s="2">
        <v>56</v>
      </c>
      <c r="F11" s="26">
        <f>SUM(E11:E15)</f>
        <v>285</v>
      </c>
      <c r="G11" s="2">
        <v>45</v>
      </c>
      <c r="H11" s="26">
        <f>SUM(G11:G15)</f>
        <v>222</v>
      </c>
      <c r="I11" s="2">
        <f t="shared" si="0"/>
        <v>11</v>
      </c>
      <c r="J11" s="10">
        <f t="shared" si="1"/>
        <v>0.8035714285714286</v>
      </c>
      <c r="K11" s="29">
        <f>H11/F11</f>
        <v>0.77894736842105261</v>
      </c>
    </row>
    <row r="12" spans="1:11" x14ac:dyDescent="0.25">
      <c r="A12" s="24"/>
      <c r="B12" s="24"/>
      <c r="C12" s="3" t="s">
        <v>80</v>
      </c>
      <c r="D12" s="24"/>
      <c r="E12" s="2">
        <v>48</v>
      </c>
      <c r="F12" s="27"/>
      <c r="G12" s="2">
        <v>36</v>
      </c>
      <c r="H12" s="27"/>
      <c r="I12" s="2">
        <f t="shared" si="0"/>
        <v>12</v>
      </c>
      <c r="J12" s="10">
        <f t="shared" si="1"/>
        <v>0.75</v>
      </c>
      <c r="K12" s="30"/>
    </row>
    <row r="13" spans="1:11" x14ac:dyDescent="0.25">
      <c r="A13" s="24"/>
      <c r="B13" s="24"/>
      <c r="C13" s="3" t="s">
        <v>81</v>
      </c>
      <c r="D13" s="24"/>
      <c r="E13" s="2">
        <v>87</v>
      </c>
      <c r="F13" s="27"/>
      <c r="G13" s="2">
        <v>68</v>
      </c>
      <c r="H13" s="27"/>
      <c r="I13" s="2">
        <f t="shared" si="0"/>
        <v>19</v>
      </c>
      <c r="J13" s="10">
        <f t="shared" si="1"/>
        <v>0.7816091954022989</v>
      </c>
      <c r="K13" s="30"/>
    </row>
    <row r="14" spans="1:11" x14ac:dyDescent="0.25">
      <c r="A14" s="24"/>
      <c r="B14" s="24"/>
      <c r="C14" s="3" t="s">
        <v>82</v>
      </c>
      <c r="D14" s="24"/>
      <c r="E14" s="2">
        <v>43</v>
      </c>
      <c r="F14" s="27"/>
      <c r="G14" s="2">
        <v>34</v>
      </c>
      <c r="H14" s="27"/>
      <c r="I14" s="2">
        <f t="shared" si="0"/>
        <v>9</v>
      </c>
      <c r="J14" s="10">
        <f t="shared" si="1"/>
        <v>0.79069767441860461</v>
      </c>
      <c r="K14" s="30"/>
    </row>
    <row r="15" spans="1:11" x14ac:dyDescent="0.25">
      <c r="A15" s="24"/>
      <c r="B15" s="25"/>
      <c r="C15" s="3" t="s">
        <v>83</v>
      </c>
      <c r="D15" s="25"/>
      <c r="E15" s="2">
        <v>51</v>
      </c>
      <c r="F15" s="28"/>
      <c r="G15" s="2">
        <v>39</v>
      </c>
      <c r="H15" s="28"/>
      <c r="I15" s="2">
        <f t="shared" si="0"/>
        <v>12</v>
      </c>
      <c r="J15" s="10">
        <f t="shared" si="1"/>
        <v>0.76470588235294112</v>
      </c>
      <c r="K15" s="31"/>
    </row>
    <row r="16" spans="1:11" x14ac:dyDescent="0.25">
      <c r="A16" s="24"/>
      <c r="B16" s="23" t="s">
        <v>9</v>
      </c>
      <c r="C16" s="3" t="s">
        <v>33</v>
      </c>
      <c r="D16" s="23" t="s">
        <v>103</v>
      </c>
      <c r="E16" s="2">
        <v>55</v>
      </c>
      <c r="F16" s="26">
        <f>SUM(E16:E20)</f>
        <v>280</v>
      </c>
      <c r="G16" s="2">
        <v>44</v>
      </c>
      <c r="H16" s="26">
        <f>SUM(G16:G20)</f>
        <v>225</v>
      </c>
      <c r="I16" s="2">
        <f t="shared" si="0"/>
        <v>11</v>
      </c>
      <c r="J16" s="10">
        <f t="shared" si="1"/>
        <v>0.8</v>
      </c>
      <c r="K16" s="29">
        <f>H16/F16</f>
        <v>0.8035714285714286</v>
      </c>
    </row>
    <row r="17" spans="1:11" x14ac:dyDescent="0.25">
      <c r="A17" s="24"/>
      <c r="B17" s="24"/>
      <c r="C17" s="3" t="s">
        <v>34</v>
      </c>
      <c r="D17" s="24"/>
      <c r="E17" s="2">
        <v>82</v>
      </c>
      <c r="F17" s="27"/>
      <c r="G17" s="2">
        <v>58</v>
      </c>
      <c r="H17" s="27"/>
      <c r="I17" s="2">
        <f t="shared" si="0"/>
        <v>24</v>
      </c>
      <c r="J17" s="10">
        <f t="shared" si="1"/>
        <v>0.70731707317073167</v>
      </c>
      <c r="K17" s="30"/>
    </row>
    <row r="18" spans="1:11" x14ac:dyDescent="0.25">
      <c r="A18" s="24"/>
      <c r="B18" s="24"/>
      <c r="C18" s="3" t="s">
        <v>35</v>
      </c>
      <c r="D18" s="24"/>
      <c r="E18" s="2">
        <v>41</v>
      </c>
      <c r="F18" s="27"/>
      <c r="G18" s="2">
        <v>28</v>
      </c>
      <c r="H18" s="27"/>
      <c r="I18" s="2">
        <f t="shared" si="0"/>
        <v>13</v>
      </c>
      <c r="J18" s="10">
        <f t="shared" si="1"/>
        <v>0.68292682926829273</v>
      </c>
      <c r="K18" s="30"/>
    </row>
    <row r="19" spans="1:11" x14ac:dyDescent="0.25">
      <c r="A19" s="24"/>
      <c r="B19" s="24"/>
      <c r="C19" s="3" t="s">
        <v>36</v>
      </c>
      <c r="D19" s="24"/>
      <c r="E19" s="2">
        <v>64</v>
      </c>
      <c r="F19" s="27"/>
      <c r="G19" s="2">
        <v>58</v>
      </c>
      <c r="H19" s="27"/>
      <c r="I19" s="2">
        <f t="shared" si="0"/>
        <v>6</v>
      </c>
      <c r="J19" s="10">
        <f t="shared" si="1"/>
        <v>0.90625</v>
      </c>
      <c r="K19" s="30"/>
    </row>
    <row r="20" spans="1:11" x14ac:dyDescent="0.25">
      <c r="A20" s="24"/>
      <c r="B20" s="25"/>
      <c r="C20" s="3" t="s">
        <v>37</v>
      </c>
      <c r="D20" s="25"/>
      <c r="E20" s="2">
        <v>38</v>
      </c>
      <c r="F20" s="28"/>
      <c r="G20" s="2">
        <v>37</v>
      </c>
      <c r="H20" s="28"/>
      <c r="I20" s="2">
        <f t="shared" si="0"/>
        <v>1</v>
      </c>
      <c r="J20" s="10">
        <f t="shared" si="1"/>
        <v>0.97368421052631582</v>
      </c>
      <c r="K20" s="31"/>
    </row>
    <row r="21" spans="1:11" x14ac:dyDescent="0.25">
      <c r="A21" s="24"/>
      <c r="B21" s="23" t="s">
        <v>12</v>
      </c>
      <c r="C21" s="3" t="s">
        <v>54</v>
      </c>
      <c r="D21" s="23" t="s">
        <v>104</v>
      </c>
      <c r="E21" s="2">
        <v>49</v>
      </c>
      <c r="F21" s="26">
        <f>SUM(E21:E24)</f>
        <v>267</v>
      </c>
      <c r="G21" s="2">
        <v>41</v>
      </c>
      <c r="H21" s="26">
        <f>SUM(G21:G24)</f>
        <v>209</v>
      </c>
      <c r="I21" s="2">
        <f t="shared" si="0"/>
        <v>8</v>
      </c>
      <c r="J21" s="10">
        <f t="shared" si="1"/>
        <v>0.83673469387755106</v>
      </c>
      <c r="K21" s="29">
        <f>H21/F21</f>
        <v>0.78277153558052437</v>
      </c>
    </row>
    <row r="22" spans="1:11" x14ac:dyDescent="0.25">
      <c r="A22" s="24"/>
      <c r="B22" s="24"/>
      <c r="C22" s="3" t="s">
        <v>44</v>
      </c>
      <c r="D22" s="24"/>
      <c r="E22" s="2">
        <v>85</v>
      </c>
      <c r="F22" s="27"/>
      <c r="G22" s="2">
        <v>69</v>
      </c>
      <c r="H22" s="27"/>
      <c r="I22" s="2">
        <f t="shared" si="0"/>
        <v>16</v>
      </c>
      <c r="J22" s="10">
        <f t="shared" si="1"/>
        <v>0.81176470588235294</v>
      </c>
      <c r="K22" s="30"/>
    </row>
    <row r="23" spans="1:11" x14ac:dyDescent="0.25">
      <c r="A23" s="24"/>
      <c r="B23" s="24"/>
      <c r="C23" s="3" t="s">
        <v>75</v>
      </c>
      <c r="D23" s="24"/>
      <c r="E23" s="2">
        <v>73</v>
      </c>
      <c r="F23" s="27"/>
      <c r="G23" s="2">
        <v>56</v>
      </c>
      <c r="H23" s="27"/>
      <c r="I23" s="2">
        <f t="shared" si="0"/>
        <v>17</v>
      </c>
      <c r="J23" s="10">
        <f t="shared" si="1"/>
        <v>0.76712328767123283</v>
      </c>
      <c r="K23" s="30"/>
    </row>
    <row r="24" spans="1:11" x14ac:dyDescent="0.25">
      <c r="A24" s="24"/>
      <c r="B24" s="25"/>
      <c r="C24" s="3" t="s">
        <v>53</v>
      </c>
      <c r="D24" s="25"/>
      <c r="E24" s="2">
        <v>60</v>
      </c>
      <c r="F24" s="28"/>
      <c r="G24" s="2">
        <v>43</v>
      </c>
      <c r="H24" s="28"/>
      <c r="I24" s="2">
        <f t="shared" si="0"/>
        <v>17</v>
      </c>
      <c r="J24" s="10">
        <f t="shared" si="1"/>
        <v>0.71666666666666667</v>
      </c>
      <c r="K24" s="31"/>
    </row>
    <row r="25" spans="1:11" x14ac:dyDescent="0.25">
      <c r="A25" s="24"/>
      <c r="B25" s="23" t="s">
        <v>13</v>
      </c>
      <c r="C25" s="3" t="s">
        <v>55</v>
      </c>
      <c r="D25" s="23" t="s">
        <v>105</v>
      </c>
      <c r="E25" s="2">
        <v>34</v>
      </c>
      <c r="F25" s="26">
        <f>SUM(E25:E28)</f>
        <v>245</v>
      </c>
      <c r="G25" s="2">
        <v>32</v>
      </c>
      <c r="H25" s="26">
        <f>SUM(G25:G28)</f>
        <v>228</v>
      </c>
      <c r="I25" s="2">
        <f t="shared" si="0"/>
        <v>2</v>
      </c>
      <c r="J25" s="10">
        <f t="shared" si="1"/>
        <v>0.94117647058823528</v>
      </c>
      <c r="K25" s="29">
        <f>H25/F25</f>
        <v>0.93061224489795913</v>
      </c>
    </row>
    <row r="26" spans="1:11" x14ac:dyDescent="0.25">
      <c r="A26" s="24"/>
      <c r="B26" s="24"/>
      <c r="C26" s="3" t="s">
        <v>56</v>
      </c>
      <c r="D26" s="24"/>
      <c r="E26" s="2">
        <v>35</v>
      </c>
      <c r="F26" s="27"/>
      <c r="G26" s="2">
        <v>33</v>
      </c>
      <c r="H26" s="27"/>
      <c r="I26" s="2">
        <f t="shared" si="0"/>
        <v>2</v>
      </c>
      <c r="J26" s="10">
        <f t="shared" si="1"/>
        <v>0.94285714285714284</v>
      </c>
      <c r="K26" s="30"/>
    </row>
    <row r="27" spans="1:11" x14ac:dyDescent="0.25">
      <c r="A27" s="24"/>
      <c r="B27" s="24"/>
      <c r="C27" s="3" t="s">
        <v>57</v>
      </c>
      <c r="D27" s="24"/>
      <c r="E27" s="2">
        <v>100</v>
      </c>
      <c r="F27" s="27"/>
      <c r="G27" s="2">
        <v>97</v>
      </c>
      <c r="H27" s="27"/>
      <c r="I27" s="2">
        <f t="shared" si="0"/>
        <v>3</v>
      </c>
      <c r="J27" s="10">
        <f t="shared" si="1"/>
        <v>0.97</v>
      </c>
      <c r="K27" s="30"/>
    </row>
    <row r="28" spans="1:11" x14ac:dyDescent="0.25">
      <c r="A28" s="24"/>
      <c r="B28" s="25"/>
      <c r="C28" s="3" t="s">
        <v>84</v>
      </c>
      <c r="D28" s="25"/>
      <c r="E28" s="2">
        <v>76</v>
      </c>
      <c r="F28" s="28"/>
      <c r="G28" s="2">
        <v>66</v>
      </c>
      <c r="H28" s="28"/>
      <c r="I28" s="2">
        <f t="shared" si="0"/>
        <v>10</v>
      </c>
      <c r="J28" s="10">
        <f t="shared" si="1"/>
        <v>0.86842105263157898</v>
      </c>
      <c r="K28" s="31"/>
    </row>
    <row r="29" spans="1:11" x14ac:dyDescent="0.25">
      <c r="A29" s="24"/>
      <c r="B29" s="23" t="s">
        <v>5</v>
      </c>
      <c r="C29" s="3" t="s">
        <v>25</v>
      </c>
      <c r="D29" s="23" t="s">
        <v>96</v>
      </c>
      <c r="E29" s="2">
        <v>64</v>
      </c>
      <c r="F29" s="26">
        <f>SUM(E29:E33)</f>
        <v>252</v>
      </c>
      <c r="G29" s="2">
        <v>64</v>
      </c>
      <c r="H29" s="26">
        <f>SUM(G29:G33)</f>
        <v>227</v>
      </c>
      <c r="I29" s="2">
        <f t="shared" si="0"/>
        <v>0</v>
      </c>
      <c r="J29" s="10">
        <f t="shared" si="1"/>
        <v>1</v>
      </c>
      <c r="K29" s="29">
        <f>H29/F29</f>
        <v>0.90079365079365081</v>
      </c>
    </row>
    <row r="30" spans="1:11" x14ac:dyDescent="0.25">
      <c r="A30" s="24"/>
      <c r="B30" s="24"/>
      <c r="C30" s="3" t="s">
        <v>26</v>
      </c>
      <c r="D30" s="24"/>
      <c r="E30" s="2">
        <v>75</v>
      </c>
      <c r="F30" s="27"/>
      <c r="G30" s="2">
        <v>75</v>
      </c>
      <c r="H30" s="27"/>
      <c r="I30" s="2">
        <f t="shared" si="0"/>
        <v>0</v>
      </c>
      <c r="J30" s="10">
        <f t="shared" si="1"/>
        <v>1</v>
      </c>
      <c r="K30" s="30"/>
    </row>
    <row r="31" spans="1:11" x14ac:dyDescent="0.25">
      <c r="A31" s="24"/>
      <c r="B31" s="24"/>
      <c r="C31" s="3" t="s">
        <v>31</v>
      </c>
      <c r="D31" s="24"/>
      <c r="E31" s="2">
        <v>36</v>
      </c>
      <c r="F31" s="27"/>
      <c r="G31" s="2">
        <v>23</v>
      </c>
      <c r="H31" s="27"/>
      <c r="I31" s="2">
        <f t="shared" si="0"/>
        <v>13</v>
      </c>
      <c r="J31" s="10">
        <f t="shared" si="1"/>
        <v>0.63888888888888884</v>
      </c>
      <c r="K31" s="30"/>
    </row>
    <row r="32" spans="1:11" x14ac:dyDescent="0.25">
      <c r="A32" s="24"/>
      <c r="B32" s="24"/>
      <c r="C32" s="3" t="s">
        <v>27</v>
      </c>
      <c r="D32" s="24"/>
      <c r="E32" s="2">
        <v>55</v>
      </c>
      <c r="F32" s="27"/>
      <c r="G32" s="2">
        <v>46</v>
      </c>
      <c r="H32" s="27"/>
      <c r="I32" s="2">
        <f t="shared" si="0"/>
        <v>9</v>
      </c>
      <c r="J32" s="10">
        <f t="shared" si="1"/>
        <v>0.83636363636363631</v>
      </c>
      <c r="K32" s="30"/>
    </row>
    <row r="33" spans="1:11" x14ac:dyDescent="0.25">
      <c r="A33" s="24"/>
      <c r="B33" s="25"/>
      <c r="C33" s="3" t="s">
        <v>45</v>
      </c>
      <c r="D33" s="25"/>
      <c r="E33" s="2">
        <v>22</v>
      </c>
      <c r="F33" s="28"/>
      <c r="G33" s="2">
        <v>19</v>
      </c>
      <c r="H33" s="28"/>
      <c r="I33" s="2">
        <f t="shared" si="0"/>
        <v>3</v>
      </c>
      <c r="J33" s="10">
        <f t="shared" si="1"/>
        <v>0.86363636363636365</v>
      </c>
      <c r="K33" s="31"/>
    </row>
    <row r="34" spans="1:11" x14ac:dyDescent="0.25">
      <c r="A34" s="24"/>
      <c r="B34" s="23" t="s">
        <v>76</v>
      </c>
      <c r="C34" s="3" t="s">
        <v>85</v>
      </c>
      <c r="D34" s="23" t="s">
        <v>98</v>
      </c>
      <c r="E34" s="2">
        <v>30</v>
      </c>
      <c r="F34" s="26">
        <f>SUM(E34:E38)</f>
        <v>250</v>
      </c>
      <c r="G34" s="2">
        <v>28</v>
      </c>
      <c r="H34" s="26">
        <f>SUM(G34:G38)</f>
        <v>213</v>
      </c>
      <c r="I34" s="2">
        <f t="shared" si="0"/>
        <v>2</v>
      </c>
      <c r="J34" s="10">
        <f>G34/E34</f>
        <v>0.93333333333333335</v>
      </c>
      <c r="K34" s="29">
        <f>H34/F34</f>
        <v>0.85199999999999998</v>
      </c>
    </row>
    <row r="35" spans="1:11" x14ac:dyDescent="0.25">
      <c r="A35" s="24"/>
      <c r="B35" s="24"/>
      <c r="C35" s="3" t="s">
        <v>86</v>
      </c>
      <c r="D35" s="24"/>
      <c r="E35" s="2">
        <v>54</v>
      </c>
      <c r="F35" s="27"/>
      <c r="G35" s="2">
        <v>43</v>
      </c>
      <c r="H35" s="27"/>
      <c r="I35" s="2">
        <f t="shared" si="0"/>
        <v>11</v>
      </c>
      <c r="J35" s="10">
        <f>G35/E35</f>
        <v>0.79629629629629628</v>
      </c>
      <c r="K35" s="30"/>
    </row>
    <row r="36" spans="1:11" x14ac:dyDescent="0.25">
      <c r="A36" s="24"/>
      <c r="B36" s="24"/>
      <c r="C36" s="3" t="s">
        <v>87</v>
      </c>
      <c r="D36" s="24"/>
      <c r="E36" s="2">
        <v>66</v>
      </c>
      <c r="F36" s="27"/>
      <c r="G36" s="2">
        <v>60</v>
      </c>
      <c r="H36" s="27"/>
      <c r="I36" s="2">
        <f t="shared" si="0"/>
        <v>6</v>
      </c>
      <c r="J36" s="10">
        <f t="shared" si="1"/>
        <v>0.90909090909090906</v>
      </c>
      <c r="K36" s="30"/>
    </row>
    <row r="37" spans="1:11" x14ac:dyDescent="0.25">
      <c r="A37" s="24"/>
      <c r="B37" s="24"/>
      <c r="C37" s="3" t="s">
        <v>89</v>
      </c>
      <c r="D37" s="24"/>
      <c r="E37" s="2">
        <v>51</v>
      </c>
      <c r="F37" s="27"/>
      <c r="G37" s="2">
        <v>44</v>
      </c>
      <c r="H37" s="27"/>
      <c r="I37" s="2">
        <f t="shared" si="0"/>
        <v>7</v>
      </c>
      <c r="J37" s="10">
        <f t="shared" si="1"/>
        <v>0.86274509803921573</v>
      </c>
      <c r="K37" s="30"/>
    </row>
    <row r="38" spans="1:11" x14ac:dyDescent="0.25">
      <c r="A38" s="24"/>
      <c r="B38" s="25"/>
      <c r="C38" s="3" t="s">
        <v>88</v>
      </c>
      <c r="D38" s="25"/>
      <c r="E38" s="2">
        <v>49</v>
      </c>
      <c r="F38" s="28"/>
      <c r="G38" s="2">
        <v>38</v>
      </c>
      <c r="H38" s="28"/>
      <c r="I38" s="2">
        <f t="shared" si="0"/>
        <v>11</v>
      </c>
      <c r="J38" s="10">
        <f t="shared" si="1"/>
        <v>0.77551020408163263</v>
      </c>
      <c r="K38" s="31"/>
    </row>
    <row r="39" spans="1:11" x14ac:dyDescent="0.25">
      <c r="A39" s="24"/>
      <c r="B39" s="23" t="s">
        <v>90</v>
      </c>
      <c r="C39" s="3" t="s">
        <v>91</v>
      </c>
      <c r="D39" s="23" t="s">
        <v>98</v>
      </c>
      <c r="E39" s="2">
        <v>35</v>
      </c>
      <c r="F39" s="26">
        <f>SUM(E39:E42)</f>
        <v>248</v>
      </c>
      <c r="G39" s="2">
        <v>34</v>
      </c>
      <c r="H39" s="26">
        <f>SUM(G39:G42)</f>
        <v>215</v>
      </c>
      <c r="I39" s="2">
        <f t="shared" si="0"/>
        <v>1</v>
      </c>
      <c r="J39" s="10">
        <f t="shared" si="1"/>
        <v>0.97142857142857142</v>
      </c>
      <c r="K39" s="29">
        <f>H39/F39</f>
        <v>0.86693548387096775</v>
      </c>
    </row>
    <row r="40" spans="1:11" x14ac:dyDescent="0.25">
      <c r="A40" s="24"/>
      <c r="B40" s="24"/>
      <c r="C40" s="3" t="s">
        <v>92</v>
      </c>
      <c r="D40" s="24"/>
      <c r="E40" s="2">
        <v>78</v>
      </c>
      <c r="F40" s="27"/>
      <c r="G40" s="2">
        <v>68</v>
      </c>
      <c r="H40" s="27"/>
      <c r="I40" s="2">
        <f t="shared" si="0"/>
        <v>10</v>
      </c>
      <c r="J40" s="10">
        <f t="shared" si="1"/>
        <v>0.87179487179487181</v>
      </c>
      <c r="K40" s="30"/>
    </row>
    <row r="41" spans="1:11" x14ac:dyDescent="0.25">
      <c r="A41" s="24"/>
      <c r="B41" s="24"/>
      <c r="C41" s="3" t="s">
        <v>93</v>
      </c>
      <c r="D41" s="24"/>
      <c r="E41" s="2">
        <v>65</v>
      </c>
      <c r="F41" s="27"/>
      <c r="G41" s="2">
        <v>56</v>
      </c>
      <c r="H41" s="27"/>
      <c r="I41" s="2">
        <f t="shared" si="0"/>
        <v>9</v>
      </c>
      <c r="J41" s="10">
        <f t="shared" si="1"/>
        <v>0.86153846153846159</v>
      </c>
      <c r="K41" s="30"/>
    </row>
    <row r="42" spans="1:11" x14ac:dyDescent="0.25">
      <c r="A42" s="25"/>
      <c r="B42" s="25"/>
      <c r="C42" s="3" t="s">
        <v>94</v>
      </c>
      <c r="D42" s="25"/>
      <c r="E42" s="2">
        <v>70</v>
      </c>
      <c r="F42" s="28"/>
      <c r="G42" s="2">
        <v>57</v>
      </c>
      <c r="H42" s="28"/>
      <c r="I42" s="2">
        <f t="shared" si="0"/>
        <v>13</v>
      </c>
      <c r="J42" s="10">
        <f t="shared" si="1"/>
        <v>0.81428571428571428</v>
      </c>
      <c r="K42" s="31"/>
    </row>
    <row r="43" spans="1:11" x14ac:dyDescent="0.25">
      <c r="A43" s="23" t="s">
        <v>10</v>
      </c>
      <c r="B43" s="23" t="s">
        <v>3</v>
      </c>
      <c r="C43" s="3" t="s">
        <v>38</v>
      </c>
      <c r="D43" s="23" t="s">
        <v>103</v>
      </c>
      <c r="E43" s="2">
        <v>49</v>
      </c>
      <c r="F43" s="26">
        <f>SUM(E43:E47)</f>
        <v>238</v>
      </c>
      <c r="G43" s="2">
        <v>49</v>
      </c>
      <c r="H43" s="26">
        <f>SUM(G43:G47)</f>
        <v>216</v>
      </c>
      <c r="I43" s="2">
        <f t="shared" si="0"/>
        <v>0</v>
      </c>
      <c r="J43" s="10">
        <f t="shared" si="1"/>
        <v>1</v>
      </c>
      <c r="K43" s="29">
        <f>H43/F43</f>
        <v>0.90756302521008403</v>
      </c>
    </row>
    <row r="44" spans="1:11" x14ac:dyDescent="0.25">
      <c r="A44" s="24"/>
      <c r="B44" s="24"/>
      <c r="C44" s="3" t="s">
        <v>39</v>
      </c>
      <c r="D44" s="24"/>
      <c r="E44" s="2">
        <v>37</v>
      </c>
      <c r="F44" s="27"/>
      <c r="G44" s="2">
        <v>35</v>
      </c>
      <c r="H44" s="27"/>
      <c r="I44" s="2">
        <f t="shared" si="0"/>
        <v>2</v>
      </c>
      <c r="J44" s="10">
        <f t="shared" si="1"/>
        <v>0.94594594594594594</v>
      </c>
      <c r="K44" s="30"/>
    </row>
    <row r="45" spans="1:11" x14ac:dyDescent="0.25">
      <c r="A45" s="24"/>
      <c r="B45" s="24"/>
      <c r="C45" s="3" t="s">
        <v>40</v>
      </c>
      <c r="D45" s="24"/>
      <c r="E45" s="2">
        <v>90</v>
      </c>
      <c r="F45" s="27"/>
      <c r="G45" s="2">
        <v>74</v>
      </c>
      <c r="H45" s="27"/>
      <c r="I45" s="2">
        <f t="shared" si="0"/>
        <v>16</v>
      </c>
      <c r="J45" s="10">
        <f t="shared" si="1"/>
        <v>0.82222222222222219</v>
      </c>
      <c r="K45" s="30"/>
    </row>
    <row r="46" spans="1:11" x14ac:dyDescent="0.25">
      <c r="A46" s="24"/>
      <c r="B46" s="24"/>
      <c r="C46" s="3" t="s">
        <v>41</v>
      </c>
      <c r="D46" s="24"/>
      <c r="E46" s="2">
        <v>34</v>
      </c>
      <c r="F46" s="27"/>
      <c r="G46" s="2">
        <v>31</v>
      </c>
      <c r="H46" s="27"/>
      <c r="I46" s="2">
        <f t="shared" si="0"/>
        <v>3</v>
      </c>
      <c r="J46" s="10">
        <f t="shared" si="1"/>
        <v>0.91176470588235292</v>
      </c>
      <c r="K46" s="30"/>
    </row>
    <row r="47" spans="1:11" x14ac:dyDescent="0.25">
      <c r="A47" s="24"/>
      <c r="B47" s="25"/>
      <c r="C47" s="3" t="s">
        <v>42</v>
      </c>
      <c r="D47" s="25"/>
      <c r="E47" s="2">
        <v>28</v>
      </c>
      <c r="F47" s="28"/>
      <c r="G47" s="2">
        <v>27</v>
      </c>
      <c r="H47" s="28"/>
      <c r="I47" s="2">
        <f t="shared" si="0"/>
        <v>1</v>
      </c>
      <c r="J47" s="10">
        <f t="shared" si="1"/>
        <v>0.9642857142857143</v>
      </c>
      <c r="K47" s="31"/>
    </row>
    <row r="48" spans="1:11" x14ac:dyDescent="0.25">
      <c r="A48" s="24"/>
      <c r="B48" s="23" t="s">
        <v>4</v>
      </c>
      <c r="C48" s="3" t="s">
        <v>46</v>
      </c>
      <c r="D48" s="23" t="s">
        <v>103</v>
      </c>
      <c r="E48" s="2">
        <v>36</v>
      </c>
      <c r="F48" s="26">
        <f>SUM(E48:E55)</f>
        <v>216</v>
      </c>
      <c r="G48" s="2">
        <v>32</v>
      </c>
      <c r="H48" s="26">
        <f>SUM(G48:G55)</f>
        <v>203</v>
      </c>
      <c r="I48" s="2">
        <f t="shared" si="0"/>
        <v>4</v>
      </c>
      <c r="J48" s="10">
        <f t="shared" si="1"/>
        <v>0.88888888888888884</v>
      </c>
      <c r="K48" s="29">
        <f>H48/F48</f>
        <v>0.93981481481481477</v>
      </c>
    </row>
    <row r="49" spans="1:11" x14ac:dyDescent="0.25">
      <c r="A49" s="24"/>
      <c r="B49" s="24"/>
      <c r="C49" s="3" t="s">
        <v>47</v>
      </c>
      <c r="D49" s="24"/>
      <c r="E49" s="2">
        <v>66</v>
      </c>
      <c r="F49" s="27"/>
      <c r="G49" s="2">
        <v>64</v>
      </c>
      <c r="H49" s="27"/>
      <c r="I49" s="2">
        <f t="shared" si="0"/>
        <v>2</v>
      </c>
      <c r="J49" s="10">
        <f t="shared" si="1"/>
        <v>0.96969696969696972</v>
      </c>
      <c r="K49" s="30"/>
    </row>
    <row r="50" spans="1:11" x14ac:dyDescent="0.25">
      <c r="A50" s="24"/>
      <c r="B50" s="24"/>
      <c r="C50" s="3" t="s">
        <v>48</v>
      </c>
      <c r="D50" s="24"/>
      <c r="E50" s="2">
        <v>13</v>
      </c>
      <c r="F50" s="27"/>
      <c r="G50" s="2">
        <v>13</v>
      </c>
      <c r="H50" s="27"/>
      <c r="I50" s="2">
        <f t="shared" si="0"/>
        <v>0</v>
      </c>
      <c r="J50" s="10">
        <f t="shared" si="1"/>
        <v>1</v>
      </c>
      <c r="K50" s="30"/>
    </row>
    <row r="51" spans="1:11" x14ac:dyDescent="0.25">
      <c r="A51" s="24"/>
      <c r="B51" s="24"/>
      <c r="C51" s="3" t="s">
        <v>49</v>
      </c>
      <c r="D51" s="24"/>
      <c r="E51" s="2">
        <v>11</v>
      </c>
      <c r="F51" s="27"/>
      <c r="G51" s="2">
        <v>10</v>
      </c>
      <c r="H51" s="27"/>
      <c r="I51" s="2">
        <f t="shared" si="0"/>
        <v>1</v>
      </c>
      <c r="J51" s="10">
        <f t="shared" si="1"/>
        <v>0.90909090909090906</v>
      </c>
      <c r="K51" s="30"/>
    </row>
    <row r="52" spans="1:11" x14ac:dyDescent="0.25">
      <c r="A52" s="24"/>
      <c r="B52" s="24"/>
      <c r="C52" s="3" t="s">
        <v>50</v>
      </c>
      <c r="D52" s="24"/>
      <c r="E52" s="2">
        <v>6</v>
      </c>
      <c r="F52" s="27"/>
      <c r="G52" s="2">
        <v>5</v>
      </c>
      <c r="H52" s="27"/>
      <c r="I52" s="2">
        <f t="shared" si="0"/>
        <v>1</v>
      </c>
      <c r="J52" s="10">
        <f t="shared" si="1"/>
        <v>0.83333333333333337</v>
      </c>
      <c r="K52" s="30"/>
    </row>
    <row r="53" spans="1:11" x14ac:dyDescent="0.25">
      <c r="A53" s="24"/>
      <c r="B53" s="24"/>
      <c r="C53" s="3" t="s">
        <v>51</v>
      </c>
      <c r="D53" s="24"/>
      <c r="E53" s="2">
        <v>35</v>
      </c>
      <c r="F53" s="27"/>
      <c r="G53" s="2">
        <v>34</v>
      </c>
      <c r="H53" s="27"/>
      <c r="I53" s="2">
        <f t="shared" si="0"/>
        <v>1</v>
      </c>
      <c r="J53" s="10">
        <f t="shared" si="1"/>
        <v>0.97142857142857142</v>
      </c>
      <c r="K53" s="30"/>
    </row>
    <row r="54" spans="1:11" x14ac:dyDescent="0.25">
      <c r="A54" s="24"/>
      <c r="B54" s="24"/>
      <c r="C54" s="3" t="s">
        <v>52</v>
      </c>
      <c r="D54" s="24"/>
      <c r="E54" s="2">
        <v>20</v>
      </c>
      <c r="F54" s="27"/>
      <c r="G54" s="2">
        <v>18</v>
      </c>
      <c r="H54" s="27"/>
      <c r="I54" s="2">
        <f t="shared" si="0"/>
        <v>2</v>
      </c>
      <c r="J54" s="10">
        <f t="shared" si="1"/>
        <v>0.9</v>
      </c>
      <c r="K54" s="30"/>
    </row>
    <row r="55" spans="1:11" x14ac:dyDescent="0.25">
      <c r="A55" s="25"/>
      <c r="B55" s="25"/>
      <c r="C55" s="3" t="s">
        <v>43</v>
      </c>
      <c r="D55" s="25"/>
      <c r="E55" s="2">
        <v>29</v>
      </c>
      <c r="F55" s="28"/>
      <c r="G55" s="2">
        <v>27</v>
      </c>
      <c r="H55" s="28"/>
      <c r="I55" s="2">
        <f t="shared" si="0"/>
        <v>2</v>
      </c>
      <c r="J55" s="10">
        <f t="shared" si="1"/>
        <v>0.93103448275862066</v>
      </c>
      <c r="K55" s="31"/>
    </row>
    <row r="56" spans="1:11" x14ac:dyDescent="0.25">
      <c r="A56" s="23" t="s">
        <v>18</v>
      </c>
      <c r="B56" s="23"/>
      <c r="C56" s="3" t="s">
        <v>66</v>
      </c>
      <c r="D56" s="23" t="s">
        <v>99</v>
      </c>
      <c r="E56" s="2">
        <v>57</v>
      </c>
      <c r="F56" s="26">
        <f>SUM(E56:E59)</f>
        <v>263</v>
      </c>
      <c r="G56" s="2">
        <v>28</v>
      </c>
      <c r="H56" s="26">
        <f>SUM(G56:G59)</f>
        <v>207</v>
      </c>
      <c r="I56" s="2">
        <f t="shared" si="0"/>
        <v>29</v>
      </c>
      <c r="J56" s="10">
        <f t="shared" si="1"/>
        <v>0.49122807017543857</v>
      </c>
      <c r="K56" s="29">
        <f>H56/F56</f>
        <v>0.78707224334600756</v>
      </c>
    </row>
    <row r="57" spans="1:11" x14ac:dyDescent="0.25">
      <c r="A57" s="24"/>
      <c r="B57" s="24"/>
      <c r="C57" s="3" t="s">
        <v>67</v>
      </c>
      <c r="D57" s="24"/>
      <c r="E57" s="2">
        <v>50</v>
      </c>
      <c r="F57" s="27"/>
      <c r="G57" s="2">
        <v>36</v>
      </c>
      <c r="H57" s="27"/>
      <c r="I57" s="2">
        <f t="shared" si="0"/>
        <v>14</v>
      </c>
      <c r="J57" s="10">
        <f t="shared" si="1"/>
        <v>0.72</v>
      </c>
      <c r="K57" s="30"/>
    </row>
    <row r="58" spans="1:11" x14ac:dyDescent="0.25">
      <c r="A58" s="24"/>
      <c r="B58" s="24"/>
      <c r="C58" s="3" t="s">
        <v>68</v>
      </c>
      <c r="D58" s="24"/>
      <c r="E58" s="2">
        <v>52</v>
      </c>
      <c r="F58" s="27"/>
      <c r="G58" s="2">
        <v>50</v>
      </c>
      <c r="H58" s="27"/>
      <c r="I58" s="2">
        <f t="shared" si="0"/>
        <v>2</v>
      </c>
      <c r="J58" s="10">
        <f t="shared" si="1"/>
        <v>0.96153846153846156</v>
      </c>
      <c r="K58" s="30"/>
    </row>
    <row r="59" spans="1:11" x14ac:dyDescent="0.25">
      <c r="A59" s="24"/>
      <c r="B59" s="24"/>
      <c r="C59" s="3" t="s">
        <v>69</v>
      </c>
      <c r="D59" s="25"/>
      <c r="E59" s="2">
        <v>104</v>
      </c>
      <c r="F59" s="28"/>
      <c r="G59" s="2">
        <v>93</v>
      </c>
      <c r="H59" s="28"/>
      <c r="I59" s="2">
        <f t="shared" si="0"/>
        <v>11</v>
      </c>
      <c r="J59" s="10">
        <f t="shared" si="1"/>
        <v>0.89423076923076927</v>
      </c>
      <c r="K59" s="31"/>
    </row>
    <row r="60" spans="1:11" x14ac:dyDescent="0.25">
      <c r="A60" s="24"/>
      <c r="B60" s="24"/>
      <c r="C60" s="3" t="s">
        <v>70</v>
      </c>
      <c r="D60" s="23" t="s">
        <v>99</v>
      </c>
      <c r="E60" s="2">
        <v>73</v>
      </c>
      <c r="F60" s="26">
        <f>SUM(E60:E63)</f>
        <v>207</v>
      </c>
      <c r="G60" s="2">
        <v>1</v>
      </c>
      <c r="H60" s="26">
        <f>SUM(G60:G63)</f>
        <v>64</v>
      </c>
      <c r="I60" s="2">
        <f t="shared" si="0"/>
        <v>72</v>
      </c>
      <c r="J60" s="10">
        <f t="shared" si="1"/>
        <v>1.3698630136986301E-2</v>
      </c>
      <c r="K60" s="29">
        <f>H60/F60</f>
        <v>0.30917874396135264</v>
      </c>
    </row>
    <row r="61" spans="1:11" x14ac:dyDescent="0.25">
      <c r="A61" s="24"/>
      <c r="B61" s="24"/>
      <c r="C61" s="3" t="s">
        <v>71</v>
      </c>
      <c r="D61" s="24"/>
      <c r="E61" s="2">
        <v>64</v>
      </c>
      <c r="F61" s="27"/>
      <c r="G61" s="2">
        <v>34</v>
      </c>
      <c r="H61" s="27"/>
      <c r="I61" s="2">
        <f t="shared" si="0"/>
        <v>30</v>
      </c>
      <c r="J61" s="10">
        <f t="shared" si="1"/>
        <v>0.53125</v>
      </c>
      <c r="K61" s="30"/>
    </row>
    <row r="62" spans="1:11" x14ac:dyDescent="0.25">
      <c r="A62" s="24"/>
      <c r="B62" s="24"/>
      <c r="C62" s="3" t="s">
        <v>72</v>
      </c>
      <c r="D62" s="24"/>
      <c r="E62" s="2">
        <v>33</v>
      </c>
      <c r="F62" s="27"/>
      <c r="G62" s="2">
        <v>18</v>
      </c>
      <c r="H62" s="27"/>
      <c r="I62" s="2">
        <f t="shared" si="0"/>
        <v>15</v>
      </c>
      <c r="J62" s="10">
        <f t="shared" si="1"/>
        <v>0.54545454545454541</v>
      </c>
      <c r="K62" s="30"/>
    </row>
    <row r="63" spans="1:11" x14ac:dyDescent="0.25">
      <c r="A63" s="25"/>
      <c r="B63" s="25"/>
      <c r="C63" s="3" t="s">
        <v>73</v>
      </c>
      <c r="D63" s="25"/>
      <c r="E63" s="2">
        <v>37</v>
      </c>
      <c r="F63" s="28"/>
      <c r="G63" s="2">
        <v>11</v>
      </c>
      <c r="H63" s="28"/>
      <c r="I63" s="2">
        <f>E63-G63</f>
        <v>26</v>
      </c>
      <c r="J63" s="10">
        <f>G63/E63</f>
        <v>0.29729729729729731</v>
      </c>
      <c r="K63" s="31"/>
    </row>
    <row r="64" spans="1:11" x14ac:dyDescent="0.25">
      <c r="A64" s="3" t="s">
        <v>6</v>
      </c>
      <c r="B64" s="39"/>
      <c r="C64" s="40"/>
      <c r="D64" s="3" t="s">
        <v>96</v>
      </c>
      <c r="E64" s="2">
        <v>268</v>
      </c>
      <c r="F64" s="5">
        <f>E64</f>
        <v>268</v>
      </c>
      <c r="G64" s="2">
        <v>226</v>
      </c>
      <c r="H64" s="5">
        <f>SUM(G64:G64)</f>
        <v>226</v>
      </c>
      <c r="I64" s="2">
        <f>E64-G64</f>
        <v>42</v>
      </c>
      <c r="J64" s="10">
        <f>G64/E64</f>
        <v>0.84328358208955223</v>
      </c>
      <c r="K64" s="10">
        <f>H64/F64</f>
        <v>0.84328358208955223</v>
      </c>
    </row>
    <row r="65" spans="1:11" x14ac:dyDescent="0.25">
      <c r="A65" s="3" t="s">
        <v>11</v>
      </c>
      <c r="B65" s="41"/>
      <c r="C65" s="42"/>
      <c r="D65" s="3" t="s">
        <v>103</v>
      </c>
      <c r="E65" s="2">
        <v>132</v>
      </c>
      <c r="F65" s="5">
        <f>E65</f>
        <v>132</v>
      </c>
      <c r="G65" s="2">
        <v>111</v>
      </c>
      <c r="H65" s="5">
        <f>SUM(G65:G65)</f>
        <v>111</v>
      </c>
      <c r="I65" s="2">
        <f t="shared" si="0"/>
        <v>21</v>
      </c>
      <c r="J65" s="10">
        <f t="shared" si="1"/>
        <v>0.84090909090909094</v>
      </c>
      <c r="K65" s="10">
        <f>H65/F65</f>
        <v>0.84090909090909094</v>
      </c>
    </row>
    <row r="66" spans="1:11" ht="15.6" customHeight="1" x14ac:dyDescent="0.25">
      <c r="A66" s="23" t="s">
        <v>7</v>
      </c>
      <c r="B66" s="41"/>
      <c r="C66" s="42"/>
      <c r="D66" s="3" t="s">
        <v>95</v>
      </c>
      <c r="E66" s="45">
        <v>214</v>
      </c>
      <c r="F66" s="26">
        <f>E66</f>
        <v>214</v>
      </c>
      <c r="G66" s="2">
        <v>107</v>
      </c>
      <c r="H66" s="26">
        <f>SUM(G66:G67)</f>
        <v>210</v>
      </c>
      <c r="I66" s="45">
        <f>F66-H66</f>
        <v>4</v>
      </c>
      <c r="J66" s="29">
        <f>H66/F66</f>
        <v>0.98130841121495327</v>
      </c>
      <c r="K66" s="29">
        <f>H66/F66</f>
        <v>0.98130841121495327</v>
      </c>
    </row>
    <row r="67" spans="1:11" x14ac:dyDescent="0.25">
      <c r="A67" s="25"/>
      <c r="B67" s="41"/>
      <c r="C67" s="42"/>
      <c r="D67" s="3" t="s">
        <v>96</v>
      </c>
      <c r="E67" s="46"/>
      <c r="F67" s="28"/>
      <c r="G67" s="2">
        <v>103</v>
      </c>
      <c r="H67" s="28"/>
      <c r="I67" s="46"/>
      <c r="J67" s="31"/>
      <c r="K67" s="31"/>
    </row>
    <row r="68" spans="1:11" x14ac:dyDescent="0.25">
      <c r="A68" s="3" t="s">
        <v>21</v>
      </c>
      <c r="B68" s="41"/>
      <c r="C68" s="42"/>
      <c r="D68" s="3" t="s">
        <v>95</v>
      </c>
      <c r="E68" s="2">
        <v>260</v>
      </c>
      <c r="F68" s="5">
        <f>E68</f>
        <v>260</v>
      </c>
      <c r="G68" s="2">
        <v>170</v>
      </c>
      <c r="H68" s="5">
        <f>SUM(G68:G68)</f>
        <v>170</v>
      </c>
      <c r="I68" s="2">
        <f>E68-G68</f>
        <v>90</v>
      </c>
      <c r="J68" s="10">
        <f t="shared" si="1"/>
        <v>0.65384615384615385</v>
      </c>
      <c r="K68" s="10">
        <f>H68/F68</f>
        <v>0.65384615384615385</v>
      </c>
    </row>
    <row r="69" spans="1:11" x14ac:dyDescent="0.25">
      <c r="A69" s="3" t="s">
        <v>22</v>
      </c>
      <c r="B69" s="41"/>
      <c r="C69" s="42"/>
      <c r="D69" s="3" t="s">
        <v>95</v>
      </c>
      <c r="E69" s="2">
        <v>107</v>
      </c>
      <c r="F69" s="5">
        <f t="shared" ref="F69:F78" si="2">E69</f>
        <v>107</v>
      </c>
      <c r="G69" s="2">
        <v>106</v>
      </c>
      <c r="H69" s="5">
        <f t="shared" ref="H69:H78" si="3">SUM(G69:G69)</f>
        <v>106</v>
      </c>
      <c r="I69" s="2">
        <f t="shared" ref="I69:I74" si="4">E69-G69</f>
        <v>1</v>
      </c>
      <c r="J69" s="10">
        <f>G69/E69</f>
        <v>0.99065420560747663</v>
      </c>
      <c r="K69" s="10">
        <f>H69/F69</f>
        <v>0.99065420560747663</v>
      </c>
    </row>
    <row r="70" spans="1:11" x14ac:dyDescent="0.25">
      <c r="A70" s="23" t="s">
        <v>14</v>
      </c>
      <c r="B70" s="41"/>
      <c r="C70" s="42"/>
      <c r="D70" s="3" t="s">
        <v>97</v>
      </c>
      <c r="E70" s="45">
        <v>325</v>
      </c>
      <c r="F70" s="26">
        <f>E70</f>
        <v>325</v>
      </c>
      <c r="G70" s="2">
        <v>168</v>
      </c>
      <c r="H70" s="26">
        <f>G70+G71</f>
        <v>277</v>
      </c>
      <c r="I70" s="45">
        <f>F70-H70</f>
        <v>48</v>
      </c>
      <c r="J70" s="29">
        <f>H70/F70</f>
        <v>0.85230769230769232</v>
      </c>
      <c r="K70" s="29">
        <f>H70/F70</f>
        <v>0.85230769230769232</v>
      </c>
    </row>
    <row r="71" spans="1:11" x14ac:dyDescent="0.25">
      <c r="A71" s="25"/>
      <c r="B71" s="41"/>
      <c r="C71" s="42"/>
      <c r="D71" s="3" t="s">
        <v>98</v>
      </c>
      <c r="E71" s="46"/>
      <c r="F71" s="28"/>
      <c r="G71" s="2">
        <v>109</v>
      </c>
      <c r="H71" s="28"/>
      <c r="I71" s="46"/>
      <c r="J71" s="31"/>
      <c r="K71" s="31"/>
    </row>
    <row r="72" spans="1:11" x14ac:dyDescent="0.25">
      <c r="A72" s="3" t="s">
        <v>15</v>
      </c>
      <c r="B72" s="41"/>
      <c r="C72" s="42"/>
      <c r="D72" s="3" t="s">
        <v>97</v>
      </c>
      <c r="E72" s="2">
        <v>100</v>
      </c>
      <c r="F72" s="5">
        <f t="shared" si="2"/>
        <v>100</v>
      </c>
      <c r="G72" s="2">
        <v>96</v>
      </c>
      <c r="H72" s="5">
        <f t="shared" si="3"/>
        <v>96</v>
      </c>
      <c r="I72" s="2">
        <f>E72-G72</f>
        <v>4</v>
      </c>
      <c r="J72" s="10">
        <f>G72/E72</f>
        <v>0.96</v>
      </c>
      <c r="K72" s="10">
        <f t="shared" ref="K72:K74" si="5">H72/F72</f>
        <v>0.96</v>
      </c>
    </row>
    <row r="73" spans="1:11" x14ac:dyDescent="0.25">
      <c r="A73" s="3" t="s">
        <v>16</v>
      </c>
      <c r="B73" s="41"/>
      <c r="C73" s="42"/>
      <c r="D73" s="3" t="s">
        <v>97</v>
      </c>
      <c r="E73" s="2">
        <v>204</v>
      </c>
      <c r="F73" s="5">
        <f t="shared" si="2"/>
        <v>204</v>
      </c>
      <c r="G73" s="2">
        <v>35</v>
      </c>
      <c r="H73" s="5">
        <f t="shared" si="3"/>
        <v>35</v>
      </c>
      <c r="I73" s="2">
        <f t="shared" si="4"/>
        <v>169</v>
      </c>
      <c r="J73" s="10">
        <f t="shared" ref="J73:J74" si="6">G73/E73</f>
        <v>0.17156862745098039</v>
      </c>
      <c r="K73" s="10">
        <f t="shared" si="5"/>
        <v>0.17156862745098039</v>
      </c>
    </row>
    <row r="74" spans="1:11" x14ac:dyDescent="0.25">
      <c r="A74" s="3" t="s">
        <v>17</v>
      </c>
      <c r="B74" s="43"/>
      <c r="C74" s="44"/>
      <c r="D74" s="3" t="s">
        <v>97</v>
      </c>
      <c r="E74" s="2">
        <v>96</v>
      </c>
      <c r="F74" s="5">
        <f t="shared" si="2"/>
        <v>96</v>
      </c>
      <c r="G74" s="2">
        <v>93</v>
      </c>
      <c r="H74" s="5">
        <f t="shared" si="3"/>
        <v>93</v>
      </c>
      <c r="I74" s="2">
        <f t="shared" si="4"/>
        <v>3</v>
      </c>
      <c r="J74" s="10">
        <f t="shared" si="6"/>
        <v>0.96875</v>
      </c>
      <c r="K74" s="10">
        <f t="shared" si="5"/>
        <v>0.96875</v>
      </c>
    </row>
    <row r="75" spans="1:11" x14ac:dyDescent="0.25">
      <c r="A75" s="16" t="s">
        <v>19</v>
      </c>
      <c r="B75" s="39"/>
      <c r="C75" s="40"/>
      <c r="D75" s="3" t="s">
        <v>100</v>
      </c>
      <c r="E75" s="15">
        <v>260</v>
      </c>
      <c r="F75" s="17">
        <f>E75</f>
        <v>260</v>
      </c>
      <c r="G75" s="2">
        <v>0</v>
      </c>
      <c r="H75" s="5">
        <f t="shared" si="3"/>
        <v>0</v>
      </c>
      <c r="I75" s="15">
        <f>F75-H75</f>
        <v>260</v>
      </c>
      <c r="J75" s="18">
        <f>H75/F75</f>
        <v>0</v>
      </c>
      <c r="K75" s="18">
        <f>H75/F75</f>
        <v>0</v>
      </c>
    </row>
    <row r="76" spans="1:11" x14ac:dyDescent="0.25">
      <c r="A76" s="3" t="s">
        <v>20</v>
      </c>
      <c r="B76" s="41"/>
      <c r="C76" s="42"/>
      <c r="D76" s="3" t="s">
        <v>100</v>
      </c>
      <c r="E76" s="2">
        <v>256</v>
      </c>
      <c r="F76" s="5">
        <f t="shared" si="2"/>
        <v>256</v>
      </c>
      <c r="G76" s="2">
        <v>45</v>
      </c>
      <c r="H76" s="5">
        <f t="shared" si="3"/>
        <v>45</v>
      </c>
      <c r="I76" s="2">
        <f t="shared" ref="I76:I78" si="7">E76-G76</f>
        <v>211</v>
      </c>
      <c r="J76" s="10">
        <f t="shared" ref="J76:K78" si="8">G76/E76</f>
        <v>0.17578125</v>
      </c>
      <c r="K76" s="10">
        <f t="shared" si="8"/>
        <v>0.17578125</v>
      </c>
    </row>
    <row r="77" spans="1:11" x14ac:dyDescent="0.25">
      <c r="A77" s="3" t="s">
        <v>23</v>
      </c>
      <c r="B77" s="41"/>
      <c r="C77" s="42"/>
      <c r="D77" s="3" t="s">
        <v>106</v>
      </c>
      <c r="E77" s="2">
        <v>48</v>
      </c>
      <c r="F77" s="5">
        <f t="shared" si="2"/>
        <v>48</v>
      </c>
      <c r="G77" s="2">
        <v>48</v>
      </c>
      <c r="H77" s="5">
        <f t="shared" si="3"/>
        <v>48</v>
      </c>
      <c r="I77" s="2">
        <f t="shared" si="7"/>
        <v>0</v>
      </c>
      <c r="J77" s="10">
        <f t="shared" si="8"/>
        <v>1</v>
      </c>
      <c r="K77" s="10">
        <f t="shared" si="8"/>
        <v>1</v>
      </c>
    </row>
    <row r="78" spans="1:11" x14ac:dyDescent="0.25">
      <c r="A78" s="3" t="s">
        <v>24</v>
      </c>
      <c r="B78" s="43"/>
      <c r="C78" s="44"/>
      <c r="D78" s="3" t="s">
        <v>107</v>
      </c>
      <c r="E78" s="2">
        <v>50</v>
      </c>
      <c r="F78" s="5">
        <f t="shared" si="2"/>
        <v>50</v>
      </c>
      <c r="G78" s="2">
        <v>0</v>
      </c>
      <c r="H78" s="5">
        <f t="shared" si="3"/>
        <v>0</v>
      </c>
      <c r="I78" s="2">
        <f t="shared" si="7"/>
        <v>50</v>
      </c>
      <c r="J78" s="10">
        <f t="shared" si="8"/>
        <v>0</v>
      </c>
      <c r="K78" s="10">
        <f t="shared" si="8"/>
        <v>0</v>
      </c>
    </row>
  </sheetData>
  <mergeCells count="85">
    <mergeCell ref="B75:C78"/>
    <mergeCell ref="E70:E71"/>
    <mergeCell ref="F70:F71"/>
    <mergeCell ref="H70:H71"/>
    <mergeCell ref="I70:I71"/>
    <mergeCell ref="J70:J71"/>
    <mergeCell ref="K70:K71"/>
    <mergeCell ref="K60:K63"/>
    <mergeCell ref="B64:C74"/>
    <mergeCell ref="A66:A67"/>
    <mergeCell ref="E66:E67"/>
    <mergeCell ref="F66:F67"/>
    <mergeCell ref="H66:H67"/>
    <mergeCell ref="I66:I67"/>
    <mergeCell ref="J66:J67"/>
    <mergeCell ref="K66:K67"/>
    <mergeCell ref="A70:A71"/>
    <mergeCell ref="K48:K55"/>
    <mergeCell ref="A56:A63"/>
    <mergeCell ref="B56:B63"/>
    <mergeCell ref="D56:D59"/>
    <mergeCell ref="F56:F59"/>
    <mergeCell ref="H56:H59"/>
    <mergeCell ref="K56:K59"/>
    <mergeCell ref="D60:D63"/>
    <mergeCell ref="F60:F63"/>
    <mergeCell ref="H60:H63"/>
    <mergeCell ref="A43:A55"/>
    <mergeCell ref="B43:B47"/>
    <mergeCell ref="D43:D47"/>
    <mergeCell ref="F43:F47"/>
    <mergeCell ref="H43:H47"/>
    <mergeCell ref="K43:K47"/>
    <mergeCell ref="B48:B55"/>
    <mergeCell ref="D48:D55"/>
    <mergeCell ref="F48:F55"/>
    <mergeCell ref="H48:H55"/>
    <mergeCell ref="B34:B38"/>
    <mergeCell ref="D34:D38"/>
    <mergeCell ref="F34:F38"/>
    <mergeCell ref="H34:H38"/>
    <mergeCell ref="K34:K38"/>
    <mergeCell ref="B39:B42"/>
    <mergeCell ref="D39:D42"/>
    <mergeCell ref="F39:F42"/>
    <mergeCell ref="H39:H42"/>
    <mergeCell ref="K39:K42"/>
    <mergeCell ref="B25:B28"/>
    <mergeCell ref="D25:D28"/>
    <mergeCell ref="F25:F28"/>
    <mergeCell ref="H25:H28"/>
    <mergeCell ref="K25:K28"/>
    <mergeCell ref="B29:B33"/>
    <mergeCell ref="D29:D33"/>
    <mergeCell ref="F29:F33"/>
    <mergeCell ref="H29:H33"/>
    <mergeCell ref="K29:K33"/>
    <mergeCell ref="H11:H15"/>
    <mergeCell ref="K11:K15"/>
    <mergeCell ref="B21:B24"/>
    <mergeCell ref="D21:D24"/>
    <mergeCell ref="F21:F24"/>
    <mergeCell ref="H21:H24"/>
    <mergeCell ref="K21:K24"/>
    <mergeCell ref="B16:B20"/>
    <mergeCell ref="D16:D20"/>
    <mergeCell ref="F16:F20"/>
    <mergeCell ref="H16:H20"/>
    <mergeCell ref="K16:K20"/>
    <mergeCell ref="A1:K1"/>
    <mergeCell ref="A2:K2"/>
    <mergeCell ref="A5:A42"/>
    <mergeCell ref="B5:B7"/>
    <mergeCell ref="D5:D7"/>
    <mergeCell ref="F5:F7"/>
    <mergeCell ref="H5:H7"/>
    <mergeCell ref="K5:K7"/>
    <mergeCell ref="B8:B10"/>
    <mergeCell ref="D8:D10"/>
    <mergeCell ref="F8:F10"/>
    <mergeCell ref="H8:H10"/>
    <mergeCell ref="K8:K10"/>
    <mergeCell ref="B11:B15"/>
    <mergeCell ref="D11:D15"/>
    <mergeCell ref="F11:F15"/>
  </mergeCells>
  <phoneticPr fontId="1" type="noConversion"/>
  <conditionalFormatting sqref="J5:K78">
    <cfRule type="cellIs" dxfId="4" priority="1" operator="lessThan">
      <formula>0.81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年度涵蓋率</vt:lpstr>
      <vt:lpstr>涵蓋率11201</vt:lpstr>
      <vt:lpstr>涵蓋率11202</vt:lpstr>
      <vt:lpstr>涵蓋率11203</vt:lpstr>
      <vt:lpstr>涵蓋率11204</vt:lpstr>
      <vt:lpstr>涵蓋率11205</vt:lpstr>
      <vt:lpstr>涵蓋率11206</vt:lpstr>
      <vt:lpstr>涵蓋率11207</vt:lpstr>
      <vt:lpstr>涵蓋率11208</vt:lpstr>
      <vt:lpstr>涵蓋率11209</vt:lpstr>
      <vt:lpstr>涵蓋率11210</vt:lpstr>
      <vt:lpstr>涵蓋率11211</vt:lpstr>
      <vt:lpstr>涵蓋率11212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蘇奈庫穗</dc:creator>
  <cp:lastModifiedBy>古聖義</cp:lastModifiedBy>
  <cp:lastPrinted>2022-09-06T06:31:51Z</cp:lastPrinted>
  <dcterms:created xsi:type="dcterms:W3CDTF">2020-04-17T00:39:18Z</dcterms:created>
  <dcterms:modified xsi:type="dcterms:W3CDTF">2024-01-11T07:03:03Z</dcterms:modified>
</cp:coreProperties>
</file>